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an\Desktop\"/>
    </mc:Choice>
  </mc:AlternateContent>
  <bookViews>
    <workbookView xWindow="0" yWindow="0" windowWidth="23040" windowHeight="9384" tabRatio="577"/>
  </bookViews>
  <sheets>
    <sheet name="STERIJA" sheetId="7" r:id="rId1"/>
  </sheets>
  <externalReferences>
    <externalReference r:id="rId2"/>
  </externalReferences>
  <definedNames>
    <definedName name="funkcija">[1]Упутство!$CO$1:$CO$138</definedName>
  </definedNames>
  <calcPr calcId="152511"/>
</workbook>
</file>

<file path=xl/calcChain.xml><?xml version="1.0" encoding="utf-8"?>
<calcChain xmlns="http://schemas.openxmlformats.org/spreadsheetml/2006/main">
  <c r="K50" i="7" l="1"/>
  <c r="K56" i="7"/>
  <c r="P71" i="7" l="1"/>
  <c r="P75" i="7"/>
  <c r="P81" i="7"/>
  <c r="P83" i="7"/>
  <c r="P105" i="7"/>
  <c r="P104" i="7" s="1"/>
  <c r="P101" i="7"/>
  <c r="P100" i="7" s="1"/>
  <c r="P97" i="7"/>
  <c r="P96" i="7" s="1"/>
  <c r="P94" i="7"/>
  <c r="P87" i="7"/>
  <c r="P85" i="7"/>
  <c r="O106" i="7"/>
  <c r="Q106" i="7" s="1"/>
  <c r="N105" i="7"/>
  <c r="M105" i="7"/>
  <c r="L105" i="7"/>
  <c r="K105" i="7"/>
  <c r="N104" i="7"/>
  <c r="M104" i="7"/>
  <c r="L104" i="7"/>
  <c r="K104" i="7"/>
  <c r="O103" i="7"/>
  <c r="Q103" i="7" s="1"/>
  <c r="O102" i="7"/>
  <c r="Q102" i="7" s="1"/>
  <c r="N101" i="7"/>
  <c r="M101" i="7"/>
  <c r="L101" i="7"/>
  <c r="K101" i="7"/>
  <c r="N100" i="7"/>
  <c r="M100" i="7"/>
  <c r="L100" i="7"/>
  <c r="K100" i="7"/>
  <c r="O99" i="7"/>
  <c r="Q99" i="7" s="1"/>
  <c r="O98" i="7"/>
  <c r="Q98" i="7" s="1"/>
  <c r="N97" i="7"/>
  <c r="M97" i="7"/>
  <c r="L97" i="7"/>
  <c r="K97" i="7"/>
  <c r="N96" i="7"/>
  <c r="M96" i="7"/>
  <c r="L96" i="7"/>
  <c r="K96" i="7"/>
  <c r="O95" i="7"/>
  <c r="Q95" i="7" s="1"/>
  <c r="N94" i="7"/>
  <c r="M94" i="7"/>
  <c r="L94" i="7"/>
  <c r="K94" i="7"/>
  <c r="O93" i="7"/>
  <c r="Q93" i="7" s="1"/>
  <c r="O92" i="7"/>
  <c r="Q92" i="7" s="1"/>
  <c r="O91" i="7"/>
  <c r="Q91" i="7" s="1"/>
  <c r="O90" i="7"/>
  <c r="Q90" i="7" s="1"/>
  <c r="O89" i="7"/>
  <c r="Q89" i="7" s="1"/>
  <c r="O88" i="7"/>
  <c r="Q88" i="7" s="1"/>
  <c r="N87" i="7"/>
  <c r="M87" i="7"/>
  <c r="L87" i="7"/>
  <c r="K87" i="7"/>
  <c r="O86" i="7"/>
  <c r="Q86" i="7" s="1"/>
  <c r="N85" i="7"/>
  <c r="M85" i="7"/>
  <c r="L85" i="7"/>
  <c r="K85" i="7"/>
  <c r="O84" i="7"/>
  <c r="Q84" i="7" s="1"/>
  <c r="N83" i="7"/>
  <c r="M83" i="7"/>
  <c r="L83" i="7"/>
  <c r="K83" i="7"/>
  <c r="O82" i="7"/>
  <c r="Q82" i="7" s="1"/>
  <c r="N81" i="7"/>
  <c r="M81" i="7"/>
  <c r="L81" i="7"/>
  <c r="K81" i="7"/>
  <c r="O80" i="7"/>
  <c r="Q80" i="7" s="1"/>
  <c r="O79" i="7"/>
  <c r="Q79" i="7" s="1"/>
  <c r="O78" i="7"/>
  <c r="Q78" i="7" s="1"/>
  <c r="N77" i="7"/>
  <c r="M77" i="7"/>
  <c r="L77" i="7"/>
  <c r="K77" i="7"/>
  <c r="O76" i="7"/>
  <c r="Q76" i="7" s="1"/>
  <c r="N75" i="7"/>
  <c r="M75" i="7"/>
  <c r="L75" i="7"/>
  <c r="K75" i="7"/>
  <c r="O74" i="7"/>
  <c r="Q74" i="7" s="1"/>
  <c r="N73" i="7"/>
  <c r="M73" i="7"/>
  <c r="L73" i="7"/>
  <c r="K73" i="7"/>
  <c r="O72" i="7"/>
  <c r="Q72" i="7" s="1"/>
  <c r="N71" i="7"/>
  <c r="M71" i="7"/>
  <c r="L71" i="7"/>
  <c r="K71" i="7"/>
  <c r="O70" i="7"/>
  <c r="Q70" i="7" s="1"/>
  <c r="O69" i="7"/>
  <c r="Q69" i="7" s="1"/>
  <c r="O68" i="7"/>
  <c r="Q68" i="7" s="1"/>
  <c r="O67" i="7"/>
  <c r="Q67" i="7" s="1"/>
  <c r="O66" i="7"/>
  <c r="Q66" i="7" s="1"/>
  <c r="O65" i="7"/>
  <c r="Q65" i="7" s="1"/>
  <c r="O64" i="7"/>
  <c r="Q64" i="7" s="1"/>
  <c r="N63" i="7"/>
  <c r="M63" i="7"/>
  <c r="L63" i="7"/>
  <c r="K63" i="7"/>
  <c r="O62" i="7"/>
  <c r="Q62" i="7" s="1"/>
  <c r="O61" i="7"/>
  <c r="Q61" i="7" s="1"/>
  <c r="N60" i="7"/>
  <c r="M60" i="7"/>
  <c r="L60" i="7"/>
  <c r="K60" i="7"/>
  <c r="O59" i="7"/>
  <c r="Q59" i="7" s="1"/>
  <c r="O58" i="7"/>
  <c r="Q58" i="7" s="1"/>
  <c r="O57" i="7"/>
  <c r="Q57" i="7" s="1"/>
  <c r="O56" i="7"/>
  <c r="Q56" i="7" s="1"/>
  <c r="N55" i="7"/>
  <c r="M55" i="7"/>
  <c r="L55" i="7"/>
  <c r="K55" i="7"/>
  <c r="O54" i="7"/>
  <c r="Q54" i="7" s="1"/>
  <c r="O53" i="7"/>
  <c r="Q53" i="7" s="1"/>
  <c r="O52" i="7"/>
  <c r="Q52" i="7" s="1"/>
  <c r="O51" i="7"/>
  <c r="Q51" i="7" s="1"/>
  <c r="O50" i="7"/>
  <c r="Q50" i="7" s="1"/>
  <c r="O49" i="7"/>
  <c r="Q49" i="7" s="1"/>
  <c r="O48" i="7"/>
  <c r="Q48" i="7" s="1"/>
  <c r="O47" i="7"/>
  <c r="Q47" i="7" s="1"/>
  <c r="N46" i="7"/>
  <c r="M46" i="7"/>
  <c r="L46" i="7"/>
  <c r="K46" i="7"/>
  <c r="O45" i="7"/>
  <c r="Q45" i="7" s="1"/>
  <c r="O44" i="7"/>
  <c r="Q44" i="7" s="1"/>
  <c r="O43" i="7"/>
  <c r="Q43" i="7" s="1"/>
  <c r="O42" i="7"/>
  <c r="Q42" i="7" s="1"/>
  <c r="N41" i="7"/>
  <c r="M41" i="7"/>
  <c r="L41" i="7"/>
  <c r="K41" i="7"/>
  <c r="O40" i="7"/>
  <c r="Q40" i="7" s="1"/>
  <c r="O39" i="7"/>
  <c r="Q39" i="7" s="1"/>
  <c r="O38" i="7"/>
  <c r="Q38" i="7" s="1"/>
  <c r="O37" i="7"/>
  <c r="Q37" i="7" s="1"/>
  <c r="O36" i="7"/>
  <c r="Q36" i="7" s="1"/>
  <c r="O35" i="7"/>
  <c r="Q35" i="7" s="1"/>
  <c r="O34" i="7"/>
  <c r="Q34" i="7" s="1"/>
  <c r="N33" i="7"/>
  <c r="M33" i="7"/>
  <c r="L33" i="7"/>
  <c r="K33" i="7"/>
  <c r="O32" i="7"/>
  <c r="Q32" i="7" s="1"/>
  <c r="N31" i="7"/>
  <c r="M31" i="7"/>
  <c r="L31" i="7"/>
  <c r="K31" i="7"/>
  <c r="O30" i="7"/>
  <c r="Q30" i="7" s="1"/>
  <c r="N29" i="7"/>
  <c r="M29" i="7"/>
  <c r="L29" i="7"/>
  <c r="K29" i="7"/>
  <c r="O28" i="7"/>
  <c r="Q28" i="7" s="1"/>
  <c r="O27" i="7"/>
  <c r="Q27" i="7" s="1"/>
  <c r="O26" i="7"/>
  <c r="Q26" i="7" s="1"/>
  <c r="N25" i="7"/>
  <c r="M25" i="7"/>
  <c r="L25" i="7"/>
  <c r="K25" i="7"/>
  <c r="O24" i="7"/>
  <c r="Q24" i="7" s="1"/>
  <c r="N23" i="7"/>
  <c r="M23" i="7"/>
  <c r="L23" i="7"/>
  <c r="K23" i="7"/>
  <c r="O22" i="7"/>
  <c r="Q22" i="7" s="1"/>
  <c r="O21" i="7"/>
  <c r="Q21" i="7" s="1"/>
  <c r="N20" i="7"/>
  <c r="M20" i="7"/>
  <c r="L20" i="7"/>
  <c r="K20" i="7"/>
  <c r="O19" i="7"/>
  <c r="Q19" i="7" s="1"/>
  <c r="N18" i="7"/>
  <c r="M18" i="7"/>
  <c r="L18" i="7"/>
  <c r="K18" i="7"/>
  <c r="K17" i="7" l="1"/>
  <c r="L17" i="7"/>
  <c r="N17" i="7"/>
  <c r="N16" i="7" s="1"/>
  <c r="N15" i="7" s="1"/>
  <c r="N14" i="7" s="1"/>
  <c r="M17" i="7"/>
  <c r="M16" i="7" s="1"/>
  <c r="M15" i="7" s="1"/>
  <c r="M14" i="7" s="1"/>
  <c r="O18" i="7"/>
  <c r="O81" i="7"/>
  <c r="Q81" i="7" s="1"/>
  <c r="O83" i="7"/>
  <c r="Q83" i="7" s="1"/>
  <c r="O85" i="7"/>
  <c r="Q85" i="7" s="1"/>
  <c r="O87" i="7"/>
  <c r="Q87" i="7" s="1"/>
  <c r="O96" i="7"/>
  <c r="Q96" i="7" s="1"/>
  <c r="O97" i="7"/>
  <c r="Q97" i="7" s="1"/>
  <c r="O100" i="7"/>
  <c r="Q100" i="7" s="1"/>
  <c r="O101" i="7"/>
  <c r="O104" i="7"/>
  <c r="Q104" i="7" s="1"/>
  <c r="O105" i="7"/>
  <c r="L16" i="7"/>
  <c r="L15" i="7" s="1"/>
  <c r="L14" i="7" s="1"/>
  <c r="O23" i="7"/>
  <c r="O29" i="7"/>
  <c r="O33" i="7"/>
  <c r="O71" i="7"/>
  <c r="Q71" i="7" s="1"/>
  <c r="O73" i="7"/>
  <c r="O75" i="7"/>
  <c r="Q75" i="7" s="1"/>
  <c r="O94" i="7"/>
  <c r="Q94" i="7" s="1"/>
  <c r="O77" i="7"/>
  <c r="O63" i="7"/>
  <c r="O60" i="7"/>
  <c r="K16" i="7"/>
  <c r="O55" i="7"/>
  <c r="O46" i="7"/>
  <c r="O41" i="7"/>
  <c r="O31" i="7"/>
  <c r="O25" i="7"/>
  <c r="Q101" i="7"/>
  <c r="Q105" i="7"/>
  <c r="O20" i="7"/>
  <c r="O17" i="7" l="1"/>
  <c r="O16" i="7"/>
  <c r="K15" i="7"/>
  <c r="O15" i="7" l="1"/>
  <c r="K14" i="7"/>
  <c r="O14" i="7" s="1"/>
  <c r="P63" i="7" l="1"/>
  <c r="Q63" i="7" s="1"/>
  <c r="P77" i="7" l="1"/>
  <c r="Q77" i="7" s="1"/>
  <c r="P73" i="7"/>
  <c r="Q73" i="7" s="1"/>
  <c r="P60" i="7"/>
  <c r="Q60" i="7" s="1"/>
  <c r="P55" i="7"/>
  <c r="Q55" i="7" s="1"/>
  <c r="P46" i="7"/>
  <c r="Q46" i="7" s="1"/>
  <c r="P41" i="7"/>
  <c r="Q41" i="7" s="1"/>
  <c r="P33" i="7"/>
  <c r="P31" i="7"/>
  <c r="Q31" i="7" s="1"/>
  <c r="P29" i="7"/>
  <c r="Q29" i="7" s="1"/>
  <c r="P25" i="7"/>
  <c r="Q25" i="7" s="1"/>
  <c r="P23" i="7"/>
  <c r="Q23" i="7" s="1"/>
  <c r="P20" i="7"/>
  <c r="Q20" i="7" s="1"/>
  <c r="P18" i="7"/>
  <c r="Q33" i="7" l="1"/>
  <c r="P17" i="7"/>
  <c r="P16" i="7"/>
  <c r="Q18" i="7"/>
  <c r="Q17" i="7" s="1"/>
  <c r="P15" i="7" l="1"/>
  <c r="P14" i="7" s="1"/>
  <c r="Q14" i="7" s="1"/>
  <c r="Q16" i="7"/>
  <c r="Q15" i="7" l="1"/>
</calcChain>
</file>

<file path=xl/sharedStrings.xml><?xml version="1.0" encoding="utf-8"?>
<sst xmlns="http://schemas.openxmlformats.org/spreadsheetml/2006/main" count="241" uniqueCount="226">
  <si>
    <t xml:space="preserve">УКУПНА СРЕДСТВА </t>
  </si>
  <si>
    <t>Раздео</t>
  </si>
  <si>
    <t>Глава</t>
  </si>
  <si>
    <t>Функција</t>
  </si>
  <si>
    <t>Програм</t>
  </si>
  <si>
    <t>Програмска активност</t>
  </si>
  <si>
    <t>Поз. буџ.</t>
  </si>
  <si>
    <t>Екон. Клас.</t>
  </si>
  <si>
    <t>ПФП</t>
  </si>
  <si>
    <t>Синтетика</t>
  </si>
  <si>
    <t>Опис</t>
  </si>
  <si>
    <t xml:space="preserve">Приходи из буџета 
(01) </t>
  </si>
  <si>
    <t>Трансфери од других нивоа власти (07)</t>
  </si>
  <si>
    <t>Нераспоређени вишак прихода из ранијих година (13)</t>
  </si>
  <si>
    <t xml:space="preserve">Укупна средства из буџета </t>
  </si>
  <si>
    <t xml:space="preserve">Сопствени приходи буџетских корисника  (04) </t>
  </si>
  <si>
    <t>12</t>
  </si>
  <si>
    <t>15</t>
  </si>
  <si>
    <t>17</t>
  </si>
  <si>
    <t>12.02</t>
  </si>
  <si>
    <t xml:space="preserve">УСТАНОВЕ КУЛТУРЕ </t>
  </si>
  <si>
    <t>820</t>
  </si>
  <si>
    <t>Услуге културе</t>
  </si>
  <si>
    <t>1201-0001</t>
  </si>
  <si>
    <t>411</t>
  </si>
  <si>
    <t>Плате, додаци и накнаде запослених (зараде)</t>
  </si>
  <si>
    <t>4111</t>
  </si>
  <si>
    <t>412</t>
  </si>
  <si>
    <t>Социјални доприноси на терет послодавца</t>
  </si>
  <si>
    <t>4121</t>
  </si>
  <si>
    <t>Допринос за пензијско и инвалидско осигурање</t>
  </si>
  <si>
    <t>4122</t>
  </si>
  <si>
    <t>Допринос за здравствено осигурање</t>
  </si>
  <si>
    <t>Накнаде у натури</t>
  </si>
  <si>
    <t>4131</t>
  </si>
  <si>
    <t>Социјална давања запосленима</t>
  </si>
  <si>
    <t>4143</t>
  </si>
  <si>
    <t>Отпремнине и помоћи</t>
  </si>
  <si>
    <t>415</t>
  </si>
  <si>
    <t>Накнаде трошкова за запослене</t>
  </si>
  <si>
    <t>4151</t>
  </si>
  <si>
    <t>416</t>
  </si>
  <si>
    <t>Награде запосленима и остали посебни расходи</t>
  </si>
  <si>
    <t>4161</t>
  </si>
  <si>
    <t>421</t>
  </si>
  <si>
    <t>Стални трошкови</t>
  </si>
  <si>
    <t>4211</t>
  </si>
  <si>
    <t>Трошкови платног промета и банкарских услуга</t>
  </si>
  <si>
    <t>4212</t>
  </si>
  <si>
    <t>Енергетске услуге</t>
  </si>
  <si>
    <t>4213</t>
  </si>
  <si>
    <t>Комуналне услуге</t>
  </si>
  <si>
    <t>4214</t>
  </si>
  <si>
    <t>Услуге комуникација</t>
  </si>
  <si>
    <t>4215</t>
  </si>
  <si>
    <t>Трошкови осигурања</t>
  </si>
  <si>
    <t>4216</t>
  </si>
  <si>
    <t>Закуп имовине и опреме</t>
  </si>
  <si>
    <t>Остали трошкови</t>
  </si>
  <si>
    <t>422</t>
  </si>
  <si>
    <t>Трошкови путовања</t>
  </si>
  <si>
    <t>4221</t>
  </si>
  <si>
    <t>Трошкови службених путовања у земљи</t>
  </si>
  <si>
    <t>4222</t>
  </si>
  <si>
    <t>Трошкови службених путовања у иностранство</t>
  </si>
  <si>
    <t>4223</t>
  </si>
  <si>
    <t>Трошкови путовања у оквиру редовног рада</t>
  </si>
  <si>
    <t>4229</t>
  </si>
  <si>
    <t>Остали трошкови транспорта</t>
  </si>
  <si>
    <t>423</t>
  </si>
  <si>
    <t>Услуге по уговору</t>
  </si>
  <si>
    <t>4231</t>
  </si>
  <si>
    <t>Административне услуге</t>
  </si>
  <si>
    <t>4232</t>
  </si>
  <si>
    <t>Компјутерске услуге</t>
  </si>
  <si>
    <t>4233</t>
  </si>
  <si>
    <t>Услуге образовања и усавршавања запослених</t>
  </si>
  <si>
    <t>4234</t>
  </si>
  <si>
    <t>Услуге информисања</t>
  </si>
  <si>
    <t>4235</t>
  </si>
  <si>
    <t>Стручне услуге</t>
  </si>
  <si>
    <t>4236</t>
  </si>
  <si>
    <t>4237</t>
  </si>
  <si>
    <t>Репрезентација</t>
  </si>
  <si>
    <t>4239</t>
  </si>
  <si>
    <t>Остале опште услуге</t>
  </si>
  <si>
    <t>424</t>
  </si>
  <si>
    <t>Специјализоване услуге</t>
  </si>
  <si>
    <t>4242</t>
  </si>
  <si>
    <t>Услуге образовања, културе и спорта</t>
  </si>
  <si>
    <t>Медицинске услуге</t>
  </si>
  <si>
    <t>4246</t>
  </si>
  <si>
    <t>Услуге очувања животне средине, науке и геодетске услуге</t>
  </si>
  <si>
    <t>Остале специјализоване услуге</t>
  </si>
  <si>
    <t>425</t>
  </si>
  <si>
    <t>Текуће поправке и одржавање</t>
  </si>
  <si>
    <t>4251</t>
  </si>
  <si>
    <t>Текуће поправке и одржавање зграда и објеката</t>
  </si>
  <si>
    <t>4252</t>
  </si>
  <si>
    <t>Текуће поправке и одржавање опреме</t>
  </si>
  <si>
    <t>426</t>
  </si>
  <si>
    <t>Материјал</t>
  </si>
  <si>
    <t>4261</t>
  </si>
  <si>
    <t>Административни материјал</t>
  </si>
  <si>
    <t>4263</t>
  </si>
  <si>
    <t>Материјали за образовање и усавршавање запослених</t>
  </si>
  <si>
    <t>4264</t>
  </si>
  <si>
    <t>Материјали за саобраћај</t>
  </si>
  <si>
    <t>4266</t>
  </si>
  <si>
    <t>Материјали за образовање, културу и спорт</t>
  </si>
  <si>
    <t>4268</t>
  </si>
  <si>
    <t>Материјали за одржавање хигијене и угоститељство</t>
  </si>
  <si>
    <t>4269</t>
  </si>
  <si>
    <t>Пратећи трошкови задуживања</t>
  </si>
  <si>
    <t>Казне за кашњење</t>
  </si>
  <si>
    <t>Трансфери осталим нивоима власти</t>
  </si>
  <si>
    <t>Текући трансфери осталим нивоима власти</t>
  </si>
  <si>
    <t>Остале дотације и трансфери</t>
  </si>
  <si>
    <t>4651</t>
  </si>
  <si>
    <t>482</t>
  </si>
  <si>
    <t>Остали порези</t>
  </si>
  <si>
    <t>Обавезне таксе</t>
  </si>
  <si>
    <t>Новчане казне и пенали по решењу судова</t>
  </si>
  <si>
    <t>Накнада штете  за повреде или штету нанету од стране државних органа</t>
  </si>
  <si>
    <t>Зграде и грађевински објекти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</si>
  <si>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</si>
  <si>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</si>
  <si>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</si>
  <si>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</si>
  <si>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Медицинска и лабораторијска опрема</t>
  </si>
  <si>
    <t>Опрема за образовање, науку, културу и спорт</t>
  </si>
  <si>
    <t>Опрема за јавну безбедност</t>
  </si>
  <si>
    <t>Опрема за производњу, моторна, непокретна и немоторна опрема</t>
  </si>
  <si>
    <t>Нематеријална имовина</t>
  </si>
  <si>
    <t>Финансијска помоћ ЕУ(56)</t>
  </si>
  <si>
    <t>19</t>
  </si>
  <si>
    <t>18 (11+12+13+14+15+17+18)</t>
  </si>
  <si>
    <t>Плате, додаци и накнаде запослених</t>
  </si>
  <si>
    <t>Исплата накнада за време одсуствовања с посла на терет фондова</t>
  </si>
  <si>
    <t>Помоћ у медицинском лечењу запосленог или чланова уже породице и друге помоћи запосленом</t>
  </si>
  <si>
    <t>Програм 13: Развој културе и информисања</t>
  </si>
  <si>
    <t>Материјали за посебне намене</t>
  </si>
  <si>
    <t>20                         (18+19)</t>
  </si>
  <si>
    <t>Материјали за очување животне средине и науку</t>
  </si>
  <si>
    <t>Машине и опрема</t>
  </si>
  <si>
    <t>5122</t>
  </si>
  <si>
    <t>5151</t>
  </si>
  <si>
    <t>5113</t>
  </si>
  <si>
    <t>1201-0010</t>
  </si>
  <si>
    <t>П: Рестаурација крова Новосадског позоришта</t>
  </si>
  <si>
    <t>1201-0011</t>
  </si>
  <si>
    <t>Услуге за домаћинство и угоститељство</t>
  </si>
  <si>
    <t>Остале текуће дотације и трансфери - за плате</t>
  </si>
  <si>
    <t>Порези, обавезне таксе, казне, пенали и камате</t>
  </si>
  <si>
    <t>Новчане казне, пенали и камате</t>
  </si>
  <si>
    <t>ПА: Функционисање локалних установа културе</t>
  </si>
  <si>
    <t>П: Рестаурација завичајне збирке у Ср. Карловцима</t>
  </si>
  <si>
    <t>1201-0012</t>
  </si>
  <si>
    <t>П: Обезб. ср. за капитално одржавање  КЦ "Кисач"</t>
  </si>
  <si>
    <t>402.01</t>
  </si>
  <si>
    <t>403.01</t>
  </si>
  <si>
    <t>403.02</t>
  </si>
  <si>
    <t>404.01</t>
  </si>
  <si>
    <t>405.01</t>
  </si>
  <si>
    <t>405.02</t>
  </si>
  <si>
    <t>405.03</t>
  </si>
  <si>
    <t>406.01</t>
  </si>
  <si>
    <t>409.01</t>
  </si>
  <si>
    <t>407.01</t>
  </si>
  <si>
    <t>408.01</t>
  </si>
  <si>
    <t>409.03</t>
  </si>
  <si>
    <t>408.02</t>
  </si>
  <si>
    <t>408.03</t>
  </si>
  <si>
    <t>408.04</t>
  </si>
  <si>
    <t>408.05</t>
  </si>
  <si>
    <t>408.06</t>
  </si>
  <si>
    <t>408.07</t>
  </si>
  <si>
    <t>409.02</t>
  </si>
  <si>
    <t>409.04</t>
  </si>
  <si>
    <t>410.01</t>
  </si>
  <si>
    <t>410.02</t>
  </si>
  <si>
    <t>410.03</t>
  </si>
  <si>
    <t>410.04</t>
  </si>
  <si>
    <t>410.05</t>
  </si>
  <si>
    <t>410.06</t>
  </si>
  <si>
    <t>410.07</t>
  </si>
  <si>
    <t>410.08</t>
  </si>
  <si>
    <t>411.01</t>
  </si>
  <si>
    <t>411.02</t>
  </si>
  <si>
    <t>411.03</t>
  </si>
  <si>
    <t>411.04</t>
  </si>
  <si>
    <t>412.01</t>
  </si>
  <si>
    <t>412.02</t>
  </si>
  <si>
    <t>413.01</t>
  </si>
  <si>
    <t>413.02</t>
  </si>
  <si>
    <t>413.03</t>
  </si>
  <si>
    <t>413.04</t>
  </si>
  <si>
    <t>413.05</t>
  </si>
  <si>
    <t>413.06</t>
  </si>
  <si>
    <t>413.07</t>
  </si>
  <si>
    <t>414.01</t>
  </si>
  <si>
    <t>415.01</t>
  </si>
  <si>
    <t>416.01</t>
  </si>
  <si>
    <t>417.01</t>
  </si>
  <si>
    <t>417.02</t>
  </si>
  <si>
    <t>417.03</t>
  </si>
  <si>
    <t>418.01</t>
  </si>
  <si>
    <t>419.01</t>
  </si>
  <si>
    <t>420.01</t>
  </si>
  <si>
    <t>421.01</t>
  </si>
  <si>
    <t>421.02</t>
  </si>
  <si>
    <t>421.03</t>
  </si>
  <si>
    <t>421.04</t>
  </si>
  <si>
    <t>421.05</t>
  </si>
  <si>
    <t>421.06</t>
  </si>
  <si>
    <t>423.01</t>
  </si>
  <si>
    <t>423.02</t>
  </si>
  <si>
    <t>424.01</t>
  </si>
  <si>
    <t>424.02</t>
  </si>
  <si>
    <t>425.01</t>
  </si>
  <si>
    <t>422.01</t>
  </si>
  <si>
    <t>ФИНАНСИЈСКИ ПЛАН СТЕРИЈИНОГ ПОЗОРЈА, НОВИ САД ЗА 2019. ГОДИНУ</t>
  </si>
  <si>
    <t>СТЕРИЈИНО ПОЗОРЈЕ, НОВИ САД ЗА 2019. ГОДИНУ</t>
  </si>
  <si>
    <t>Председник Управног одбора</t>
  </si>
  <si>
    <t>Финансијски план доставити Градском већу Града Новог Сада, ради добијања сагласности.</t>
  </si>
  <si>
    <t>На основу члана 29. Статута Стеријиног позорја, Нови Сад бр. 020-341/1 од 11. октобра 2010. године , 030-1/10 од 3. новембра 2016 и 030-1/2 од 31. јануара 2018. године, Управни одбор Стеријиног позорја, Нови Сад на  1. седници одржаној 09. јанура 2019. године, доноси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</si>
</sst>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Arial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4" fontId="0" fillId="0" borderId="0" xfId="0" applyNumberFormat="1"/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6" borderId="2" xfId="0" applyNumberFormat="1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12" fillId="4" borderId="2" xfId="0" applyNumberFormat="1" applyFont="1" applyFill="1" applyBorder="1" applyAlignment="1">
      <alignment horizontal="left" vertical="center" wrapText="1"/>
    </xf>
    <xf numFmtId="0" fontId="7" fillId="4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0" fontId="10" fillId="4" borderId="2" xfId="0" applyNumberFormat="1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2" xfId="0" applyNumberFormat="1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4" fontId="10" fillId="3" borderId="2" xfId="0" quotePrefix="1" applyNumberFormat="1" applyFont="1" applyFill="1" applyBorder="1" applyAlignment="1">
      <alignment horizontal="right" vertical="center" wrapText="1"/>
    </xf>
    <xf numFmtId="4" fontId="10" fillId="0" borderId="2" xfId="0" quotePrefix="1" applyNumberFormat="1" applyFont="1" applyFill="1" applyBorder="1" applyAlignment="1">
      <alignment horizontal="right" vertical="center" wrapText="1"/>
    </xf>
    <xf numFmtId="4" fontId="9" fillId="0" borderId="2" xfId="0" quotePrefix="1" applyNumberFormat="1" applyFont="1" applyFill="1" applyBorder="1" applyAlignment="1">
      <alignment horizontal="right" vertical="center" wrapText="1"/>
    </xf>
    <xf numFmtId="4" fontId="10" fillId="0" borderId="2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2" xfId="0" quotePrefix="1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0" fontId="10" fillId="5" borderId="2" xfId="0" quotePrefix="1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49" fontId="10" fillId="6" borderId="2" xfId="0" applyNumberFormat="1" applyFont="1" applyFill="1" applyBorder="1" applyAlignment="1">
      <alignment horizontal="center" vertical="center" wrapText="1"/>
    </xf>
    <xf numFmtId="0" fontId="10" fillId="6" borderId="2" xfId="0" quotePrefix="1" applyNumberFormat="1" applyFont="1" applyFill="1" applyBorder="1" applyAlignment="1">
      <alignment horizontal="center" vertical="center" wrapText="1"/>
    </xf>
    <xf numFmtId="0" fontId="10" fillId="6" borderId="2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2" xfId="0" quotePrefix="1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quotePrefix="1" applyNumberFormat="1" applyFont="1" applyFill="1" applyBorder="1" applyAlignment="1">
      <alignment horizontal="center" vertical="center" wrapText="1"/>
    </xf>
    <xf numFmtId="0" fontId="12" fillId="4" borderId="2" xfId="0" quotePrefix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4" borderId="2" xfId="0" quotePrefix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2" xfId="0" applyFont="1" applyFill="1" applyBorder="1" applyAlignment="1">
      <alignment horizontal="center" vertical="center" wrapText="1"/>
    </xf>
    <xf numFmtId="49" fontId="10" fillId="7" borderId="2" xfId="0" applyNumberFormat="1" applyFont="1" applyFill="1" applyBorder="1" applyAlignment="1">
      <alignment horizontal="center" vertical="center" wrapText="1"/>
    </xf>
    <xf numFmtId="0" fontId="10" fillId="7" borderId="2" xfId="0" quotePrefix="1" applyNumberFormat="1" applyFont="1" applyFill="1" applyBorder="1" applyAlignment="1">
      <alignment horizontal="center" vertical="center" wrapText="1"/>
    </xf>
    <xf numFmtId="0" fontId="10" fillId="7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quotePrefix="1" applyNumberFormat="1" applyFont="1" applyFill="1" applyBorder="1" applyAlignment="1">
      <alignment horizontal="center" vertical="center" wrapText="1"/>
    </xf>
    <xf numFmtId="0" fontId="12" fillId="4" borderId="2" xfId="0" applyNumberFormat="1" applyFont="1" applyFill="1" applyBorder="1" applyAlignment="1">
      <alignment horizontal="center" vertical="center" wrapText="1"/>
    </xf>
    <xf numFmtId="0" fontId="12" fillId="0" borderId="2" xfId="0" quotePrefix="1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9" fillId="4" borderId="2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applyNumberFormat="1" applyFont="1" applyFill="1" applyBorder="1" applyAlignment="1">
      <alignment horizontal="left" vertical="center" wrapText="1"/>
    </xf>
    <xf numFmtId="0" fontId="10" fillId="5" borderId="2" xfId="0" applyNumberFormat="1" applyFont="1" applyFill="1" applyBorder="1" applyAlignment="1">
      <alignment horizontal="left" vertical="center" wrapText="1"/>
    </xf>
    <xf numFmtId="4" fontId="10" fillId="5" borderId="2" xfId="0" quotePrefix="1" applyNumberFormat="1" applyFont="1" applyFill="1" applyBorder="1" applyAlignment="1">
      <alignment horizontal="right" vertical="center" wrapText="1"/>
    </xf>
    <xf numFmtId="4" fontId="10" fillId="6" borderId="2" xfId="0" quotePrefix="1" applyNumberFormat="1" applyFont="1" applyFill="1" applyBorder="1" applyAlignment="1">
      <alignment horizontal="right" vertical="center" wrapText="1"/>
    </xf>
    <xf numFmtId="0" fontId="10" fillId="8" borderId="2" xfId="0" applyFont="1" applyFill="1" applyBorder="1" applyAlignment="1">
      <alignment horizontal="center" vertical="center" wrapText="1"/>
    </xf>
    <xf numFmtId="49" fontId="10" fillId="8" borderId="2" xfId="0" applyNumberFormat="1" applyFont="1" applyFill="1" applyBorder="1" applyAlignment="1">
      <alignment horizontal="center" vertical="center" wrapText="1"/>
    </xf>
    <xf numFmtId="0" fontId="10" fillId="8" borderId="2" xfId="0" quotePrefix="1" applyNumberFormat="1" applyFont="1" applyFill="1" applyBorder="1" applyAlignment="1">
      <alignment horizontal="center" vertical="center" wrapText="1"/>
    </xf>
    <xf numFmtId="0" fontId="10" fillId="8" borderId="2" xfId="0" applyNumberFormat="1" applyFont="1" applyFill="1" applyBorder="1" applyAlignment="1">
      <alignment horizontal="left" vertical="center" wrapText="1"/>
    </xf>
    <xf numFmtId="4" fontId="10" fillId="8" borderId="2" xfId="0" applyNumberFormat="1" applyFont="1" applyFill="1" applyBorder="1" applyAlignment="1">
      <alignment horizontal="right" vertical="center" wrapText="1"/>
    </xf>
    <xf numFmtId="4" fontId="9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4" fontId="11" fillId="7" borderId="2" xfId="0" applyNumberFormat="1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2" xfId="0" applyNumberFormat="1" applyFont="1" applyBorder="1" applyAlignment="1" applyProtection="1">
      <alignment horizontal="right"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/>
    <xf numFmtId="4" fontId="7" fillId="0" borderId="2" xfId="0" quotePrefix="1" applyNumberFormat="1" applyFont="1" applyFill="1" applyBorder="1" applyAlignment="1">
      <alignment horizontal="right" vertical="center" wrapText="1"/>
    </xf>
    <xf numFmtId="4" fontId="12" fillId="0" borderId="2" xfId="0" applyNumberFormat="1" applyFont="1" applyFill="1" applyBorder="1" applyAlignment="1">
      <alignment horizontal="right" vertical="center"/>
    </xf>
    <xf numFmtId="4" fontId="10" fillId="0" borderId="2" xfId="0" applyNumberFormat="1" applyFont="1" applyFill="1" applyBorder="1" applyAlignment="1">
      <alignment horizontal="right" vertical="center" wrapText="1"/>
    </xf>
    <xf numFmtId="4" fontId="9" fillId="4" borderId="2" xfId="0" applyNumberFormat="1" applyFont="1" applyFill="1" applyBorder="1" applyAlignment="1" applyProtection="1">
      <alignment horizontal="right" vertical="center" wrapText="1"/>
      <protection locked="0"/>
    </xf>
    <xf numFmtId="4" fontId="1" fillId="7" borderId="0" xfId="0" applyNumberFormat="1" applyFont="1" applyFill="1" applyBorder="1" applyAlignment="1">
      <alignment horizontal="right" vertical="center" wrapText="1"/>
    </xf>
    <xf numFmtId="49" fontId="16" fillId="7" borderId="0" xfId="0" applyNumberFormat="1" applyFont="1" applyFill="1" applyBorder="1" applyAlignment="1" applyProtection="1">
      <alignment horizontal="left" vertical="top"/>
      <protection locked="0"/>
    </xf>
    <xf numFmtId="0" fontId="16" fillId="7" borderId="0" xfId="0" applyFont="1" applyFill="1" applyBorder="1" applyAlignment="1" applyProtection="1">
      <alignment horizontal="left" vertical="top"/>
      <protection locked="0"/>
    </xf>
    <xf numFmtId="49" fontId="17" fillId="7" borderId="0" xfId="0" applyNumberFormat="1" applyFont="1" applyFill="1" applyBorder="1" applyAlignment="1" applyProtection="1">
      <alignment horizontal="left" vertical="top"/>
      <protection locked="0"/>
    </xf>
    <xf numFmtId="0" fontId="17" fillId="7" borderId="0" xfId="0" applyFont="1" applyFill="1" applyBorder="1" applyAlignment="1" applyProtection="1">
      <alignment horizontal="left" vertical="top"/>
      <protection locked="0"/>
    </xf>
    <xf numFmtId="49" fontId="16" fillId="0" borderId="0" xfId="0" applyNumberFormat="1" applyFont="1" applyBorder="1" applyAlignment="1" applyProtection="1">
      <alignment horizontal="left" vertical="top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8" fillId="7" borderId="2" xfId="0" applyFont="1" applyFill="1" applyBorder="1" applyAlignment="1" applyProtection="1">
      <alignment horizontal="center" vertical="center"/>
      <protection locked="0"/>
    </xf>
    <xf numFmtId="49" fontId="14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2" xfId="0" applyNumberFormat="1" applyFont="1" applyFill="1" applyBorder="1" applyAlignment="1">
      <alignment horizontal="left" vertical="center" wrapText="1"/>
    </xf>
    <xf numFmtId="4" fontId="14" fillId="7" borderId="2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0" xfId="0" applyFont="1" applyFill="1" applyProtection="1">
      <protection locked="0"/>
    </xf>
    <xf numFmtId="49" fontId="18" fillId="7" borderId="0" xfId="0" applyNumberFormat="1" applyFont="1" applyFill="1" applyProtection="1">
      <protection locked="0"/>
    </xf>
    <xf numFmtId="0" fontId="18" fillId="7" borderId="0" xfId="0" applyFont="1" applyFill="1" applyBorder="1" applyProtection="1">
      <protection locked="0"/>
    </xf>
    <xf numFmtId="0" fontId="18" fillId="7" borderId="0" xfId="0" applyFont="1" applyFill="1" applyBorder="1" applyAlignment="1" applyProtection="1">
      <protection hidden="1"/>
    </xf>
    <xf numFmtId="0" fontId="18" fillId="7" borderId="0" xfId="0" applyFont="1" applyFill="1" applyBorder="1" applyProtection="1">
      <protection hidden="1"/>
    </xf>
    <xf numFmtId="0" fontId="19" fillId="7" borderId="2" xfId="0" applyFont="1" applyFill="1" applyBorder="1" applyAlignment="1" applyProtection="1">
      <alignment horizontal="center" vertical="center"/>
      <protection locked="0"/>
    </xf>
    <xf numFmtId="49" fontId="13" fillId="7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7" borderId="2" xfId="0" applyNumberFormat="1" applyFont="1" applyFill="1" applyBorder="1" applyAlignment="1" applyProtection="1">
      <alignment horizontal="left" vertical="center" wrapText="1"/>
      <protection locked="0"/>
    </xf>
    <xf numFmtId="4" fontId="13" fillId="7" borderId="2" xfId="0" applyNumberFormat="1" applyFont="1" applyFill="1" applyBorder="1" applyAlignment="1" applyProtection="1">
      <alignment horizontal="right" vertical="center" wrapText="1"/>
      <protection locked="0"/>
    </xf>
    <xf numFmtId="0" fontId="19" fillId="7" borderId="0" xfId="0" applyFont="1" applyFill="1" applyProtection="1">
      <protection locked="0"/>
    </xf>
    <xf numFmtId="49" fontId="19" fillId="7" borderId="0" xfId="0" applyNumberFormat="1" applyFont="1" applyFill="1" applyProtection="1">
      <protection locked="0"/>
    </xf>
    <xf numFmtId="0" fontId="19" fillId="7" borderId="0" xfId="0" applyFont="1" applyFill="1" applyBorder="1" applyProtection="1">
      <protection locked="0"/>
    </xf>
    <xf numFmtId="0" fontId="19" fillId="7" borderId="0" xfId="0" applyFont="1" applyFill="1" applyBorder="1" applyAlignment="1" applyProtection="1">
      <protection hidden="1"/>
    </xf>
    <xf numFmtId="0" fontId="19" fillId="7" borderId="0" xfId="0" applyFont="1" applyFill="1" applyBorder="1" applyProtection="1">
      <protection hidden="1"/>
    </xf>
    <xf numFmtId="49" fontId="14" fillId="7" borderId="2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Protection="1">
      <protection locked="0"/>
    </xf>
    <xf numFmtId="0" fontId="18" fillId="6" borderId="2" xfId="0" applyFont="1" applyFill="1" applyBorder="1" applyAlignment="1" applyProtection="1">
      <alignment horizontal="center" vertical="center"/>
      <protection locked="0"/>
    </xf>
    <xf numFmtId="49" fontId="14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2" xfId="0" applyNumberFormat="1" applyFont="1" applyFill="1" applyBorder="1" applyAlignment="1">
      <alignment horizontal="left" vertical="center" wrapText="1"/>
    </xf>
    <xf numFmtId="4" fontId="14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Protection="1">
      <protection locked="0"/>
    </xf>
    <xf numFmtId="49" fontId="18" fillId="0" borderId="0" xfId="0" applyNumberFormat="1" applyFont="1" applyProtection="1">
      <protection locked="0"/>
    </xf>
    <xf numFmtId="0" fontId="18" fillId="0" borderId="0" xfId="0" applyFont="1" applyBorder="1" applyProtection="1">
      <protection locked="0"/>
    </xf>
    <xf numFmtId="0" fontId="18" fillId="0" borderId="0" xfId="0" applyFont="1" applyBorder="1" applyAlignment="1" applyProtection="1">
      <protection hidden="1"/>
    </xf>
    <xf numFmtId="0" fontId="18" fillId="0" borderId="0" xfId="0" applyFont="1" applyBorder="1" applyProtection="1">
      <protection hidden="1"/>
    </xf>
    <xf numFmtId="4" fontId="10" fillId="7" borderId="2" xfId="0" applyNumberFormat="1" applyFont="1" applyFill="1" applyBorder="1" applyAlignment="1" applyProtection="1">
      <alignment horizontal="right" vertical="center" wrapText="1"/>
      <protection locked="0"/>
    </xf>
    <xf numFmtId="4" fontId="18" fillId="7" borderId="2" xfId="0" applyNumberFormat="1" applyFont="1" applyFill="1" applyBorder="1" applyAlignment="1" applyProtection="1">
      <alignment horizontal="right" vertical="center"/>
      <protection locked="0"/>
    </xf>
    <xf numFmtId="4" fontId="19" fillId="7" borderId="2" xfId="0" applyNumberFormat="1" applyFont="1" applyFill="1" applyBorder="1" applyAlignment="1" applyProtection="1">
      <alignment horizontal="right" vertical="center"/>
      <protection locked="0"/>
    </xf>
    <xf numFmtId="4" fontId="11" fillId="0" borderId="2" xfId="0" applyNumberFormat="1" applyFont="1" applyBorder="1" applyAlignment="1" applyProtection="1">
      <alignment horizontal="right" vertical="center"/>
      <protection locked="0"/>
    </xf>
    <xf numFmtId="4" fontId="19" fillId="0" borderId="2" xfId="0" applyNumberFormat="1" applyFont="1" applyBorder="1" applyAlignment="1" applyProtection="1">
      <alignment horizontal="right" vertical="center"/>
      <protection locked="0"/>
    </xf>
    <xf numFmtId="4" fontId="11" fillId="7" borderId="2" xfId="0" applyNumberFormat="1" applyFont="1" applyFill="1" applyBorder="1" applyAlignment="1" applyProtection="1">
      <alignment horizontal="right" vertical="center"/>
      <protection locked="0"/>
    </xf>
    <xf numFmtId="4" fontId="15" fillId="0" borderId="0" xfId="0" applyNumberFormat="1" applyFont="1"/>
    <xf numFmtId="0" fontId="10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8" borderId="2" xfId="0" quotePrefix="1" applyNumberFormat="1" applyFont="1" applyFill="1" applyBorder="1" applyAlignment="1">
      <alignment horizontal="center" vertical="center" wrapText="1"/>
    </xf>
    <xf numFmtId="0" fontId="11" fillId="7" borderId="2" xfId="0" applyFont="1" applyFill="1" applyBorder="1" applyAlignment="1" applyProtection="1">
      <alignment horizontal="center" vertical="center"/>
      <protection locked="0"/>
    </xf>
    <xf numFmtId="0" fontId="11" fillId="6" borderId="2" xfId="0" applyFont="1" applyFill="1" applyBorder="1" applyAlignment="1" applyProtection="1">
      <alignment horizontal="center" vertical="center"/>
      <protection locked="0"/>
    </xf>
    <xf numFmtId="0" fontId="8" fillId="7" borderId="2" xfId="0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15" fillId="0" borderId="4" xfId="0" applyFont="1" applyBorder="1"/>
    <xf numFmtId="4" fontId="9" fillId="0" borderId="3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  <color rgb="FF66FF66"/>
      <color rgb="FF99FFCC"/>
      <color rgb="FFCC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59;&#1050;%20-%20&#1058;&#1072;&#1090;&#1112;&#1072;&#1085;&#1072;/2018/arh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hiv"/>
      <sheetName val="Упутство"/>
    </sheetNames>
    <sheetDataSet>
      <sheetData sheetId="0"/>
      <sheetData sheetId="1">
        <row r="1">
          <cell r="CO1" t="str">
            <v>000 - СОЦИЈАЛНА ЗАШТИТА</v>
          </cell>
        </row>
        <row r="2">
          <cell r="CO2" t="str">
            <v>010 - Болест и инвалидност</v>
          </cell>
        </row>
        <row r="3">
          <cell r="CO3" t="str">
            <v>020 - Старост</v>
          </cell>
        </row>
        <row r="4">
          <cell r="CO4" t="str">
            <v>030 - Корисници породичне пензије</v>
          </cell>
        </row>
        <row r="5">
          <cell r="CO5" t="str">
            <v>040 - Породица и деца</v>
          </cell>
        </row>
        <row r="6">
          <cell r="CO6" t="str">
            <v>050 - Незапосленост</v>
          </cell>
        </row>
        <row r="7">
          <cell r="CO7" t="str">
            <v>060 - Становање</v>
          </cell>
        </row>
        <row r="8">
          <cell r="CO8" t="str">
            <v>070 - Социјална помоћ угроженом становништву, некласификована на другом месту</v>
          </cell>
        </row>
        <row r="9">
          <cell r="CO9" t="str">
            <v>080 - Социјална заштита -  истраживање и развој</v>
          </cell>
        </row>
        <row r="10">
          <cell r="CO10" t="str">
            <v>090 - Социјална заштита некласификована на другом месту</v>
          </cell>
        </row>
        <row r="11">
          <cell r="CO11" t="str">
            <v>100 - ОПШТЕ ЈАВНЕ УСЛУГЕ</v>
          </cell>
        </row>
        <row r="12">
          <cell r="CO12" t="str">
            <v>110 - Извршни и законодавни органи, финансијски и фискални послови и спољни послови</v>
          </cell>
        </row>
        <row r="13">
          <cell r="CO13" t="str">
            <v>111 - Извршни и законодавни органи</v>
          </cell>
        </row>
        <row r="14">
          <cell r="CO14" t="str">
            <v>112 - Финансијски и фискални послови</v>
          </cell>
        </row>
        <row r="15">
          <cell r="CO15" t="str">
            <v>113 - Спољни послови</v>
          </cell>
        </row>
        <row r="16">
          <cell r="CO16" t="str">
            <v>120 - Економска помоћ иностранству</v>
          </cell>
        </row>
        <row r="17">
          <cell r="CO17" t="str">
            <v>121 - Економска помоћ земљама у развоју и земљама у транзицији</v>
          </cell>
        </row>
        <row r="18">
          <cell r="CO18" t="str">
            <v>122 - Економска помоћ преко међународних организација</v>
          </cell>
        </row>
        <row r="19">
          <cell r="CO19" t="str">
            <v>130 - Опште услуге</v>
          </cell>
        </row>
        <row r="20">
          <cell r="CO20" t="str">
            <v>131 - Опште кадровске услуге</v>
          </cell>
        </row>
        <row r="21">
          <cell r="CO21" t="str">
            <v>132 - Опште услуге планирања и статистике</v>
          </cell>
        </row>
        <row r="22">
          <cell r="CO22" t="str">
            <v>133 - Остале опште услуге</v>
          </cell>
        </row>
        <row r="23">
          <cell r="CO23" t="str">
            <v>140 - Основно истраживање</v>
          </cell>
        </row>
        <row r="24">
          <cell r="CO24" t="str">
            <v>160 - Опште јавне услуге некласификоване на другом месту</v>
          </cell>
        </row>
        <row r="25">
          <cell r="CO25" t="str">
            <v>170 - Трансакције јавног  дуга</v>
          </cell>
        </row>
        <row r="26">
          <cell r="CO26" t="str">
            <v>180 - Трансфери општег карактера између различитих нивоа власти</v>
          </cell>
        </row>
        <row r="27">
          <cell r="CO27" t="str">
            <v>200 - ОДБРАНА</v>
          </cell>
        </row>
        <row r="28">
          <cell r="CO28" t="str">
            <v>210 - Војна одбрана</v>
          </cell>
        </row>
        <row r="29">
          <cell r="CO29" t="str">
            <v>220 - Цивилна одбрана</v>
          </cell>
        </row>
        <row r="30">
          <cell r="CO30" t="str">
            <v>230 - Војна помоћ иностранству</v>
          </cell>
        </row>
        <row r="31">
          <cell r="CO31" t="str">
            <v>250 - Одбрана некласификована на другом месту</v>
          </cell>
        </row>
        <row r="32">
          <cell r="CO32" t="str">
            <v>300 - ЈАВНИ РЕД И БЕЗБЕДНОСТ</v>
          </cell>
        </row>
        <row r="33">
          <cell r="CO33" t="str">
            <v>310 - Услуге полиције</v>
          </cell>
        </row>
        <row r="34">
          <cell r="CO34" t="str">
            <v>320 - Услуге противпожарне заштите</v>
          </cell>
        </row>
        <row r="35">
          <cell r="CO35" t="str">
            <v>330 - Судови</v>
          </cell>
        </row>
        <row r="36">
          <cell r="CO36" t="str">
            <v>350 - Јавни ред и безбедност - истраживање и развој</v>
          </cell>
        </row>
        <row r="37">
          <cell r="CO37" t="str">
            <v>360 - Јавни ред и безбедност  некласификован на другом месту</v>
          </cell>
        </row>
        <row r="38">
          <cell r="CO38" t="str">
            <v>400 - ЕКОНОМСКИ ПОСЛОВИ</v>
          </cell>
        </row>
        <row r="39">
          <cell r="CO39" t="str">
            <v>410 - Општи економски и комерцијални послови и послови по питању рада</v>
          </cell>
        </row>
        <row r="40">
          <cell r="CO40" t="str">
            <v>411 - Општи економски и комерцијални послови</v>
          </cell>
        </row>
        <row r="41">
          <cell r="CO41" t="str">
            <v>412 - Општи послови по питању рада</v>
          </cell>
        </row>
        <row r="42">
          <cell r="CO42" t="str">
            <v>420 - Пољопривреда, шумарство, лов и риболов</v>
          </cell>
        </row>
        <row r="43">
          <cell r="CO43" t="str">
            <v>421 - Пољопривреда</v>
          </cell>
        </row>
        <row r="44">
          <cell r="CO44" t="str">
            <v>422 - Шумарство</v>
          </cell>
        </row>
        <row r="45">
          <cell r="CO45" t="str">
            <v>423 - Лов и риболов</v>
          </cell>
        </row>
        <row r="46">
          <cell r="CO46" t="str">
            <v>430 - Гориво и енергија</v>
          </cell>
        </row>
        <row r="47">
          <cell r="CO47" t="str">
            <v>431 - Угаљ и остала чврста минерална горива</v>
          </cell>
        </row>
        <row r="48">
          <cell r="CO48" t="str">
            <v>432 - Нафта и природни гас</v>
          </cell>
        </row>
        <row r="49">
          <cell r="CO49" t="str">
            <v>433 - Нуклеарно гориво</v>
          </cell>
        </row>
        <row r="50">
          <cell r="CO50" t="str">
            <v>434 - Остала горива</v>
          </cell>
        </row>
        <row r="51">
          <cell r="CO51" t="str">
            <v>435 - Електрична енергија</v>
          </cell>
        </row>
        <row r="52">
          <cell r="CO52" t="str">
            <v>436 - Остала енергија</v>
          </cell>
        </row>
        <row r="53">
          <cell r="CO53" t="str">
            <v>440 - Рударство, производња и изградња</v>
          </cell>
        </row>
        <row r="54">
          <cell r="CO54" t="str">
            <v>441 - Ископавање минералних ресурса, изузев минералних горива</v>
          </cell>
        </row>
        <row r="55">
          <cell r="CO55" t="str">
            <v>442 - Производња</v>
          </cell>
        </row>
        <row r="56">
          <cell r="CO56" t="str">
            <v>443 - Изградња</v>
          </cell>
        </row>
        <row r="57">
          <cell r="CO57" t="str">
            <v>450 - Саобраћај</v>
          </cell>
        </row>
        <row r="58">
          <cell r="CO58" t="str">
            <v>451 - Друмски саобраћај</v>
          </cell>
        </row>
        <row r="59">
          <cell r="CO59" t="str">
            <v>452 - Водени саобраћај</v>
          </cell>
        </row>
        <row r="60">
          <cell r="CO60" t="str">
            <v>453 - Железнички саобраћај</v>
          </cell>
        </row>
        <row r="61">
          <cell r="CO61" t="str">
            <v>454 - Ваздушни саобраћај</v>
          </cell>
        </row>
        <row r="62">
          <cell r="CO62" t="str">
            <v>455 - Цевоводи и други облици саобраћаја</v>
          </cell>
        </row>
        <row r="63">
          <cell r="CO63" t="str">
            <v>460 - Комуникације</v>
          </cell>
        </row>
        <row r="64">
          <cell r="CO64" t="str">
            <v>470 - Остале делатности</v>
          </cell>
        </row>
        <row r="65">
          <cell r="CO65" t="str">
            <v>471 - Трговина, смештај и складиштење</v>
          </cell>
        </row>
        <row r="66">
          <cell r="CO66" t="str">
            <v>472 - Хотели и ресторани</v>
          </cell>
        </row>
        <row r="67">
          <cell r="CO67" t="str">
            <v>473 - Туризам</v>
          </cell>
        </row>
        <row r="68">
          <cell r="CO68" t="str">
            <v>474 - Вишенаменски развојни пројекти</v>
          </cell>
        </row>
        <row r="69">
          <cell r="CO69" t="str">
            <v>480 - Економски послови -  истраживање и развој</v>
          </cell>
        </row>
        <row r="70">
          <cell r="CO70" t="str">
            <v>481 - Истраживање и развој - Општи економски и комерцијални послови и послови по питању рада</v>
          </cell>
        </row>
        <row r="71">
          <cell r="CO71" t="str">
            <v>482 - Истраживање и развој - Пољопривреда, шумарство, лов и риболов</v>
          </cell>
        </row>
        <row r="72">
          <cell r="CO72" t="str">
            <v>483 - Истраживање и развој - Гориво и енергија</v>
          </cell>
        </row>
        <row r="73">
          <cell r="CO73" t="str">
            <v>484 - Истраживање и развој - Рударство, производња и изградња</v>
          </cell>
        </row>
        <row r="74">
          <cell r="CO74" t="str">
            <v>485 - Истраживање и развој - Саобраћај</v>
          </cell>
        </row>
        <row r="75">
          <cell r="CO75" t="str">
            <v>486 - Истраживање и развој - Комуникације</v>
          </cell>
        </row>
        <row r="76">
          <cell r="CO76" t="str">
            <v>487 - Истраживање и развој - Остале делатности</v>
          </cell>
        </row>
        <row r="77">
          <cell r="CO77" t="str">
            <v>490 - Економски послови некласификовани на другом месту</v>
          </cell>
        </row>
        <row r="78">
          <cell r="CO78" t="str">
            <v>500 - ЗАШТИТА ЖИВОТНЕ СРЕДИНЕ</v>
          </cell>
        </row>
        <row r="79">
          <cell r="CO79" t="str">
            <v>510 - Управљање отпадом</v>
          </cell>
        </row>
        <row r="80">
          <cell r="CO80" t="str">
            <v>520 - Управљање отпадним водама</v>
          </cell>
        </row>
        <row r="81">
          <cell r="CO81" t="str">
            <v>530 - Смањење загађености</v>
          </cell>
        </row>
        <row r="82">
          <cell r="CO82" t="str">
            <v>540 - Заштита биљног и животињског света  и крајолика</v>
          </cell>
        </row>
        <row r="83">
          <cell r="CO83" t="str">
            <v>550 - Заштита животне средине -  истраживање и развој</v>
          </cell>
        </row>
        <row r="84">
          <cell r="CO84" t="str">
            <v>560 - Заштита животне средине некласификована на другом месту</v>
          </cell>
        </row>
        <row r="85">
          <cell r="CO85" t="str">
            <v>600 - ПОСЛОВИ СТАНОВАЊА И  ЗАЈЕДНИЦЕ</v>
          </cell>
        </row>
        <row r="86">
          <cell r="CO86" t="str">
            <v>610 - Стамбени развој</v>
          </cell>
        </row>
        <row r="87">
          <cell r="CO87" t="str">
            <v>620 - Развој заједнице</v>
          </cell>
        </row>
        <row r="88">
          <cell r="CO88" t="str">
            <v>630 - Водоснабдевање</v>
          </cell>
        </row>
        <row r="89">
          <cell r="CO89" t="str">
            <v>640 - Улична расвета</v>
          </cell>
        </row>
        <row r="90">
          <cell r="CO90" t="str">
            <v>650 - Послови становања и заједнице - истраживање и развој</v>
          </cell>
        </row>
        <row r="91">
          <cell r="CO91" t="str">
            <v>660 - Послови становања и заједнице некласификовани на другом месту</v>
          </cell>
        </row>
        <row r="92">
          <cell r="CO92" t="str">
            <v>700 - ЗДРАВСТВО</v>
          </cell>
        </row>
        <row r="93">
          <cell r="CO93" t="str">
            <v>710 - Медицински производи, помагала и опрема</v>
          </cell>
        </row>
        <row r="94">
          <cell r="CO94" t="str">
            <v>711 - Фармацеутски производи</v>
          </cell>
        </row>
        <row r="95">
          <cell r="CO95" t="str">
            <v>712 - Остали медицински производи</v>
          </cell>
        </row>
        <row r="96">
          <cell r="CO96" t="str">
            <v>713 - Терапеутска помагала и опрема</v>
          </cell>
        </row>
        <row r="97">
          <cell r="CO97" t="str">
            <v>720 - Ванболничке услуге</v>
          </cell>
        </row>
        <row r="98">
          <cell r="CO98" t="str">
            <v>721 - Опште медицинске услуге</v>
          </cell>
        </row>
        <row r="99">
          <cell r="CO99" t="str">
            <v>722 - Специјализоване медицинске услуге</v>
          </cell>
        </row>
        <row r="100">
          <cell r="CO100" t="str">
            <v>723 - Стоматолошке услуге</v>
          </cell>
        </row>
        <row r="101">
          <cell r="CO101" t="str">
            <v>724 - Парамедицинске услуге</v>
          </cell>
        </row>
        <row r="102">
          <cell r="CO102" t="str">
            <v>730 - Болничке услуге</v>
          </cell>
        </row>
        <row r="103">
          <cell r="CO103" t="str">
            <v>731 - Опште болничке услуге</v>
          </cell>
        </row>
        <row r="104">
          <cell r="CO104" t="str">
            <v>732 - Специјализоване болничке услуге</v>
          </cell>
        </row>
        <row r="105">
          <cell r="CO105" t="str">
            <v>733 - Услуге медицинских центара и породилишта</v>
          </cell>
        </row>
        <row r="106">
          <cell r="CO106" t="str">
            <v>734 - Услуге домова  за негу и опоравак</v>
          </cell>
        </row>
        <row r="107">
          <cell r="CO107" t="str">
            <v>740 - Услуге јавног здравства</v>
          </cell>
        </row>
        <row r="108">
          <cell r="CO108" t="str">
            <v>750 - Здравство  истраживање и развој</v>
          </cell>
        </row>
        <row r="109">
          <cell r="CO109" t="str">
            <v>760 - Здравство некласификовано на другом месту</v>
          </cell>
        </row>
        <row r="110">
          <cell r="CO110" t="str">
            <v>800 - РЕКРЕАЦИЈА, СПОРТ, КУЛТУРА И ВЕРЕ</v>
          </cell>
        </row>
        <row r="111">
          <cell r="CO111" t="str">
            <v>810 - Услуге рекреације и спорта</v>
          </cell>
        </row>
        <row r="112">
          <cell r="CO112" t="str">
            <v>820 - Услуге културе</v>
          </cell>
        </row>
        <row r="113">
          <cell r="CO113" t="str">
            <v>830 - Услуге емитовања и штампања</v>
          </cell>
        </row>
        <row r="114">
          <cell r="CO114" t="str">
            <v>840 - Верске  и остале услуге заједнице</v>
          </cell>
        </row>
        <row r="115">
          <cell r="CO115" t="str">
            <v>850 - Рекреација, спорт, култура и вере  - истраживање и развој</v>
          </cell>
        </row>
        <row r="116">
          <cell r="CO116" t="str">
            <v>860 - Рекреација, спорт, култура и вере, некласификовано на другом месту</v>
          </cell>
        </row>
        <row r="117">
          <cell r="CO117" t="str">
            <v>900 - ОБРАЗОВАЊЕ</v>
          </cell>
        </row>
        <row r="118">
          <cell r="CO118" t="str">
            <v>910 - Предшколско и основно образовање</v>
          </cell>
        </row>
        <row r="119">
          <cell r="CO119" t="str">
            <v>911 - Предшколско образовање</v>
          </cell>
        </row>
        <row r="120">
          <cell r="CO120" t="str">
            <v>912 - Основно образовање</v>
          </cell>
        </row>
        <row r="121">
          <cell r="CO121" t="str">
            <v>913 - Основно образовање са домом ученика</v>
          </cell>
        </row>
        <row r="122">
          <cell r="CO122" t="str">
            <v>914 - Основно образовање са средњом школом</v>
          </cell>
        </row>
        <row r="123">
          <cell r="CO123" t="str">
            <v>915 - Специјално основно образовање</v>
          </cell>
        </row>
        <row r="124">
          <cell r="CO124" t="str">
            <v>916 - Основно образовање са средњом школом и домом ученика</v>
          </cell>
        </row>
        <row r="125">
          <cell r="CO125" t="str">
            <v>920 - Средње образовање</v>
          </cell>
        </row>
        <row r="126">
          <cell r="CO126" t="str">
            <v>921 - Ниже средње образовање</v>
          </cell>
        </row>
        <row r="127">
          <cell r="CO127" t="str">
            <v>922 - Више средње образовање</v>
          </cell>
        </row>
        <row r="128">
          <cell r="CO128" t="str">
            <v>923 - Средње образовање са домом ученика</v>
          </cell>
        </row>
        <row r="129">
          <cell r="CO129" t="str">
            <v>930 - Више образовање</v>
          </cell>
        </row>
        <row r="130">
          <cell r="CO130" t="str">
            <v>931 - Више образовање</v>
          </cell>
        </row>
        <row r="131">
          <cell r="CO131" t="str">
            <v>932 - Више образовање са студентским домом</v>
          </cell>
        </row>
        <row r="132">
          <cell r="CO132" t="str">
            <v>940 - Високо образовање</v>
          </cell>
        </row>
        <row r="133">
          <cell r="CO133" t="str">
            <v>941 - Високо образовање - први степен</v>
          </cell>
        </row>
        <row r="134">
          <cell r="CO134" t="str">
            <v>942 - Високо образовање -  други степен</v>
          </cell>
        </row>
        <row r="135">
          <cell r="CO135" t="str">
            <v>950 - Образовање које није дефинисано нивоом</v>
          </cell>
        </row>
        <row r="136">
          <cell r="CO136" t="str">
            <v>960 - Помоћне услуге образовању</v>
          </cell>
        </row>
        <row r="137">
          <cell r="CO137" t="str">
            <v>970 - Образовање -  истраживање и развој</v>
          </cell>
        </row>
        <row r="138">
          <cell r="CO138" t="str">
            <v>980 - Образовање некласификовано на другом месту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AV113"/>
  <sheetViews>
    <sheetView tabSelected="1" workbookViewId="0">
      <selection activeCell="N11" sqref="N11:N12"/>
    </sheetView>
  </sheetViews>
  <sheetFormatPr defaultColWidth="5.109375" defaultRowHeight="14.4" x14ac:dyDescent="0.3"/>
  <cols>
    <col min="1" max="1" width="3" bestFit="1" customWidth="1"/>
    <col min="2" max="2" width="6" customWidth="1"/>
    <col min="3" max="3" width="4.109375" customWidth="1"/>
    <col min="4" max="4" width="4.6640625" customWidth="1"/>
    <col min="5" max="5" width="9.33203125" customWidth="1"/>
    <col min="6" max="6" width="5.88671875" customWidth="1"/>
    <col min="7" max="7" width="3.88671875" customWidth="1"/>
    <col min="8" max="8" width="8.44140625" customWidth="1"/>
    <col min="9" max="9" width="5" bestFit="1" customWidth="1"/>
    <col min="10" max="10" width="22.5546875" customWidth="1"/>
    <col min="11" max="11" width="12.33203125" bestFit="1" customWidth="1"/>
    <col min="12" max="12" width="11.33203125" customWidth="1"/>
    <col min="13" max="13" width="10.5546875" customWidth="1"/>
    <col min="14" max="14" width="14.109375" customWidth="1"/>
    <col min="15" max="15" width="13.44140625" customWidth="1"/>
    <col min="16" max="16" width="11.33203125" bestFit="1" customWidth="1"/>
    <col min="17" max="17" width="13.44140625" customWidth="1"/>
    <col min="18" max="18" width="12" bestFit="1" customWidth="1"/>
    <col min="19" max="19" width="6.6640625" bestFit="1" customWidth="1"/>
    <col min="20" max="20" width="12" bestFit="1" customWidth="1"/>
    <col min="21" max="21" width="13.33203125" bestFit="1" customWidth="1"/>
  </cols>
  <sheetData>
    <row r="1" spans="1:21" ht="15.6" x14ac:dyDescent="0.3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"/>
      <c r="L1" s="1"/>
      <c r="M1" s="2"/>
      <c r="N1" s="2"/>
      <c r="O1" s="1"/>
      <c r="P1" s="1"/>
    </row>
    <row r="2" spans="1:21" ht="24" customHeight="1" x14ac:dyDescent="0.3">
      <c r="A2" s="154" t="s">
        <v>225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21" x14ac:dyDescent="0.3">
      <c r="A3" s="3"/>
      <c r="B3" s="3"/>
      <c r="C3" s="3"/>
      <c r="D3" s="3"/>
      <c r="E3" s="3"/>
      <c r="F3" s="4"/>
      <c r="G3" s="4"/>
      <c r="H3" s="4"/>
      <c r="I3" s="4"/>
      <c r="J3" s="3"/>
      <c r="K3" s="3"/>
      <c r="L3" s="3"/>
      <c r="M3" s="4"/>
      <c r="N3" s="4"/>
      <c r="O3" s="5"/>
      <c r="P3" s="5"/>
      <c r="Q3" s="5"/>
    </row>
    <row r="4" spans="1:21" x14ac:dyDescent="0.3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</row>
    <row r="5" spans="1:21" x14ac:dyDescent="0.3">
      <c r="A5" s="157" t="s">
        <v>221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</row>
    <row r="6" spans="1:21" x14ac:dyDescent="0.3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</row>
    <row r="7" spans="1:21" hidden="1" x14ac:dyDescent="0.3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</row>
    <row r="8" spans="1:21" hidden="1" x14ac:dyDescent="0.3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</row>
    <row r="9" spans="1:21" ht="15.6" x14ac:dyDescent="0.3">
      <c r="A9" s="6"/>
      <c r="B9" s="7"/>
      <c r="C9" s="8"/>
      <c r="D9" s="8"/>
      <c r="E9" s="8"/>
      <c r="F9" s="8"/>
      <c r="G9" s="8"/>
      <c r="H9" s="8"/>
      <c r="I9" s="8"/>
      <c r="J9" s="2"/>
      <c r="K9" s="2"/>
      <c r="L9" s="2"/>
      <c r="M9" s="2"/>
      <c r="N9" s="2"/>
      <c r="O9" s="2"/>
      <c r="P9" s="9"/>
    </row>
    <row r="10" spans="1:21" x14ac:dyDescent="0.3">
      <c r="A10" s="155" t="s">
        <v>222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</row>
    <row r="11" spans="1:21" ht="15" customHeight="1" x14ac:dyDescent="0.3">
      <c r="A11" s="145" t="s">
        <v>1</v>
      </c>
      <c r="B11" s="145" t="s">
        <v>2</v>
      </c>
      <c r="C11" s="145" t="s">
        <v>3</v>
      </c>
      <c r="D11" s="145" t="s">
        <v>4</v>
      </c>
      <c r="E11" s="145" t="s">
        <v>5</v>
      </c>
      <c r="F11" s="145" t="s">
        <v>6</v>
      </c>
      <c r="G11" s="145" t="s">
        <v>7</v>
      </c>
      <c r="H11" s="145" t="s">
        <v>8</v>
      </c>
      <c r="I11" s="145" t="s">
        <v>9</v>
      </c>
      <c r="J11" s="147" t="s">
        <v>10</v>
      </c>
      <c r="K11" s="141" t="s">
        <v>11</v>
      </c>
      <c r="L11" s="141" t="s">
        <v>134</v>
      </c>
      <c r="M11" s="139" t="s">
        <v>12</v>
      </c>
      <c r="N11" s="139" t="s">
        <v>13</v>
      </c>
      <c r="O11" s="141" t="s">
        <v>14</v>
      </c>
      <c r="P11" s="143" t="s">
        <v>15</v>
      </c>
      <c r="Q11" s="156" t="s">
        <v>0</v>
      </c>
    </row>
    <row r="12" spans="1:21" ht="94.5" customHeight="1" x14ac:dyDescent="0.3">
      <c r="A12" s="146"/>
      <c r="B12" s="146"/>
      <c r="C12" s="146"/>
      <c r="D12" s="146"/>
      <c r="E12" s="146"/>
      <c r="F12" s="146"/>
      <c r="G12" s="146"/>
      <c r="H12" s="146"/>
      <c r="I12" s="146"/>
      <c r="J12" s="148"/>
      <c r="K12" s="142"/>
      <c r="L12" s="142"/>
      <c r="M12" s="140"/>
      <c r="N12" s="140"/>
      <c r="O12" s="142"/>
      <c r="P12" s="144"/>
      <c r="Q12" s="156"/>
    </row>
    <row r="13" spans="1:21" ht="37.5" customHeight="1" x14ac:dyDescent="0.3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2">
        <v>11</v>
      </c>
      <c r="L13" s="12" t="s">
        <v>16</v>
      </c>
      <c r="M13" s="12" t="s">
        <v>17</v>
      </c>
      <c r="N13" s="12" t="s">
        <v>18</v>
      </c>
      <c r="O13" s="12" t="s">
        <v>136</v>
      </c>
      <c r="P13" s="11" t="s">
        <v>135</v>
      </c>
      <c r="Q13" s="12" t="s">
        <v>142</v>
      </c>
    </row>
    <row r="14" spans="1:21" ht="15" customHeight="1" x14ac:dyDescent="0.3">
      <c r="A14" s="69">
        <v>12</v>
      </c>
      <c r="B14" s="70" t="s">
        <v>19</v>
      </c>
      <c r="C14" s="69"/>
      <c r="D14" s="69"/>
      <c r="E14" s="69"/>
      <c r="F14" s="69"/>
      <c r="G14" s="69"/>
      <c r="H14" s="133"/>
      <c r="I14" s="71"/>
      <c r="J14" s="72" t="s">
        <v>20</v>
      </c>
      <c r="K14" s="73">
        <f>SUM(K15)</f>
        <v>46015021</v>
      </c>
      <c r="L14" s="73">
        <f t="shared" ref="L14:N15" si="0">SUM(L15)</f>
        <v>0</v>
      </c>
      <c r="M14" s="73">
        <f t="shared" si="0"/>
        <v>0</v>
      </c>
      <c r="N14" s="73">
        <f t="shared" si="0"/>
        <v>0</v>
      </c>
      <c r="O14" s="73">
        <f t="shared" ref="O14:O44" si="1">SUM(K14:N14)</f>
        <v>46015021</v>
      </c>
      <c r="P14" s="73">
        <f>SUM(P15)</f>
        <v>5500000</v>
      </c>
      <c r="Q14" s="73">
        <f t="shared" ref="Q14:Q77" si="2">O14+P14</f>
        <v>51515021</v>
      </c>
    </row>
    <row r="15" spans="1:21" x14ac:dyDescent="0.3">
      <c r="A15" s="27"/>
      <c r="B15" s="28"/>
      <c r="C15" s="29" t="s">
        <v>21</v>
      </c>
      <c r="D15" s="29"/>
      <c r="E15" s="29"/>
      <c r="F15" s="27"/>
      <c r="G15" s="27"/>
      <c r="H15" s="130"/>
      <c r="I15" s="27"/>
      <c r="J15" s="65" t="s">
        <v>22</v>
      </c>
      <c r="K15" s="23">
        <f>SUM(K16)</f>
        <v>46015021</v>
      </c>
      <c r="L15" s="23">
        <f t="shared" si="0"/>
        <v>0</v>
      </c>
      <c r="M15" s="23">
        <f t="shared" si="0"/>
        <v>0</v>
      </c>
      <c r="N15" s="23">
        <f t="shared" si="0"/>
        <v>0</v>
      </c>
      <c r="O15" s="23">
        <f t="shared" si="1"/>
        <v>46015021</v>
      </c>
      <c r="P15" s="23">
        <f>SUM(P16)</f>
        <v>5500000</v>
      </c>
      <c r="Q15" s="23">
        <f t="shared" si="2"/>
        <v>51515021</v>
      </c>
    </row>
    <row r="16" spans="1:21" ht="24" x14ac:dyDescent="0.3">
      <c r="A16" s="30"/>
      <c r="B16" s="31"/>
      <c r="C16" s="32"/>
      <c r="D16" s="32">
        <v>1201</v>
      </c>
      <c r="E16" s="32"/>
      <c r="F16" s="30"/>
      <c r="G16" s="30"/>
      <c r="H16" s="131"/>
      <c r="I16" s="30"/>
      <c r="J16" s="66" t="s">
        <v>140</v>
      </c>
      <c r="K16" s="67">
        <f>K17+K96+K100+K104</f>
        <v>46015021</v>
      </c>
      <c r="L16" s="67">
        <f>L17+L96+L100+L104</f>
        <v>0</v>
      </c>
      <c r="M16" s="67">
        <f>M17+M96+M100+M104</f>
        <v>0</v>
      </c>
      <c r="N16" s="67">
        <f>N17+N96+N100+N104</f>
        <v>0</v>
      </c>
      <c r="O16" s="67">
        <f t="shared" si="1"/>
        <v>46015021</v>
      </c>
      <c r="P16" s="67">
        <f>P17+P96+P100+P104</f>
        <v>5500000</v>
      </c>
      <c r="Q16" s="67">
        <f t="shared" si="2"/>
        <v>51515021</v>
      </c>
      <c r="T16" s="10"/>
      <c r="U16" s="10"/>
    </row>
    <row r="17" spans="1:21" ht="36" x14ac:dyDescent="0.3">
      <c r="A17" s="33"/>
      <c r="B17" s="34"/>
      <c r="C17" s="35"/>
      <c r="D17" s="35"/>
      <c r="E17" s="36" t="s">
        <v>23</v>
      </c>
      <c r="F17" s="33"/>
      <c r="G17" s="33"/>
      <c r="H17" s="132"/>
      <c r="I17" s="33"/>
      <c r="J17" s="13" t="s">
        <v>155</v>
      </c>
      <c r="K17" s="68">
        <f>K18+K20+K23+K25+K29+K31+K33+K41+K46+K55+K60+K63+K71+K73+K75+K77+K81+K83+K85+K87+K94</f>
        <v>46015021</v>
      </c>
      <c r="L17" s="68">
        <f t="shared" ref="L17:Q17" si="3">L18+L20+L23+L25+L29+L31+L33+L41+L46+L55+L60+L63+L71+L73+L75+L77+L81+L83+L85+L87+L94</f>
        <v>0</v>
      </c>
      <c r="M17" s="68">
        <f t="shared" si="3"/>
        <v>0</v>
      </c>
      <c r="N17" s="68">
        <f t="shared" si="3"/>
        <v>0</v>
      </c>
      <c r="O17" s="68">
        <f t="shared" si="3"/>
        <v>46015021</v>
      </c>
      <c r="P17" s="68">
        <f t="shared" si="3"/>
        <v>5500000</v>
      </c>
      <c r="Q17" s="68">
        <f t="shared" si="3"/>
        <v>51515021</v>
      </c>
      <c r="S17" s="86"/>
    </row>
    <row r="18" spans="1:21" ht="24" x14ac:dyDescent="0.3">
      <c r="A18" s="52"/>
      <c r="B18" s="53"/>
      <c r="C18" s="54"/>
      <c r="D18" s="54"/>
      <c r="E18" s="55"/>
      <c r="F18" s="38">
        <v>402</v>
      </c>
      <c r="G18" s="38" t="s">
        <v>24</v>
      </c>
      <c r="H18" s="45"/>
      <c r="I18" s="52"/>
      <c r="J18" s="22" t="s">
        <v>25</v>
      </c>
      <c r="K18" s="76">
        <f>SUM(K19)</f>
        <v>8709500</v>
      </c>
      <c r="L18" s="76">
        <f t="shared" ref="L18:N18" si="4">SUM(L19)</f>
        <v>0</v>
      </c>
      <c r="M18" s="76">
        <f t="shared" si="4"/>
        <v>0</v>
      </c>
      <c r="N18" s="76">
        <f t="shared" si="4"/>
        <v>0</v>
      </c>
      <c r="O18" s="76">
        <f t="shared" si="1"/>
        <v>8709500</v>
      </c>
      <c r="P18" s="76">
        <f>SUM(P19)</f>
        <v>93981.22</v>
      </c>
      <c r="Q18" s="76">
        <f t="shared" si="2"/>
        <v>8803481.2200000007</v>
      </c>
      <c r="R18" s="10"/>
      <c r="U18" s="128"/>
    </row>
    <row r="19" spans="1:21" ht="22.8" x14ac:dyDescent="0.3">
      <c r="A19" s="75"/>
      <c r="B19" s="75"/>
      <c r="C19" s="75"/>
      <c r="D19" s="75"/>
      <c r="E19" s="75"/>
      <c r="F19" s="46"/>
      <c r="G19" s="46"/>
      <c r="H19" s="56" t="s">
        <v>159</v>
      </c>
      <c r="I19" s="57" t="s">
        <v>26</v>
      </c>
      <c r="J19" s="15" t="s">
        <v>137</v>
      </c>
      <c r="K19" s="77">
        <v>8709500</v>
      </c>
      <c r="L19" s="77">
        <v>0</v>
      </c>
      <c r="M19" s="77">
        <v>0</v>
      </c>
      <c r="N19" s="77">
        <v>0</v>
      </c>
      <c r="O19" s="25">
        <f t="shared" si="1"/>
        <v>8709500</v>
      </c>
      <c r="P19" s="78">
        <v>93981.22</v>
      </c>
      <c r="Q19" s="74">
        <f t="shared" si="2"/>
        <v>8803481.2200000007</v>
      </c>
      <c r="U19" s="81"/>
    </row>
    <row r="20" spans="1:21" ht="24" x14ac:dyDescent="0.3">
      <c r="A20" s="37"/>
      <c r="B20" s="37"/>
      <c r="C20" s="37"/>
      <c r="D20" s="37"/>
      <c r="E20" s="37"/>
      <c r="F20" s="38">
        <v>403</v>
      </c>
      <c r="G20" s="38" t="s">
        <v>27</v>
      </c>
      <c r="H20" s="45"/>
      <c r="I20" s="37"/>
      <c r="J20" s="19" t="s">
        <v>28</v>
      </c>
      <c r="K20" s="24">
        <f>SUM(K21:K22)</f>
        <v>1493600</v>
      </c>
      <c r="L20" s="24">
        <f>SUM(L21:L22)</f>
        <v>0</v>
      </c>
      <c r="M20" s="24">
        <f>SUM(M21:M22)</f>
        <v>0</v>
      </c>
      <c r="N20" s="24">
        <f>SUM(N21:N22)</f>
        <v>0</v>
      </c>
      <c r="O20" s="24">
        <f t="shared" si="1"/>
        <v>1493600</v>
      </c>
      <c r="P20" s="24">
        <f>SUM(P21:P22)</f>
        <v>16117.779999999999</v>
      </c>
      <c r="Q20" s="26">
        <f t="shared" si="2"/>
        <v>1509717.78</v>
      </c>
      <c r="U20" s="81"/>
    </row>
    <row r="21" spans="1:21" ht="22.8" x14ac:dyDescent="0.3">
      <c r="A21" s="75"/>
      <c r="B21" s="75"/>
      <c r="C21" s="75"/>
      <c r="D21" s="75"/>
      <c r="E21" s="75"/>
      <c r="F21" s="46"/>
      <c r="G21" s="46"/>
      <c r="H21" s="56" t="s">
        <v>160</v>
      </c>
      <c r="I21" s="57" t="s">
        <v>29</v>
      </c>
      <c r="J21" s="15" t="s">
        <v>30</v>
      </c>
      <c r="K21" s="77">
        <v>1045100</v>
      </c>
      <c r="L21" s="77">
        <v>0</v>
      </c>
      <c r="M21" s="77">
        <v>0</v>
      </c>
      <c r="N21" s="25">
        <v>0</v>
      </c>
      <c r="O21" s="25">
        <f t="shared" si="1"/>
        <v>1045100</v>
      </c>
      <c r="P21" s="78">
        <v>11277.75</v>
      </c>
      <c r="Q21" s="74">
        <f t="shared" si="2"/>
        <v>1056377.75</v>
      </c>
      <c r="S21" s="128"/>
      <c r="U21" s="81"/>
    </row>
    <row r="22" spans="1:21" ht="22.8" x14ac:dyDescent="0.3">
      <c r="A22" s="75"/>
      <c r="B22" s="75"/>
      <c r="C22" s="75"/>
      <c r="D22" s="75"/>
      <c r="E22" s="75"/>
      <c r="F22" s="46"/>
      <c r="G22" s="46"/>
      <c r="H22" s="56" t="s">
        <v>161</v>
      </c>
      <c r="I22" s="57" t="s">
        <v>31</v>
      </c>
      <c r="J22" s="15" t="s">
        <v>32</v>
      </c>
      <c r="K22" s="77">
        <v>448500</v>
      </c>
      <c r="L22" s="77">
        <v>0</v>
      </c>
      <c r="M22" s="77">
        <v>0</v>
      </c>
      <c r="N22" s="25">
        <v>0</v>
      </c>
      <c r="O22" s="25">
        <f t="shared" si="1"/>
        <v>448500</v>
      </c>
      <c r="P22" s="78">
        <v>4840.03</v>
      </c>
      <c r="Q22" s="74">
        <f t="shared" si="2"/>
        <v>453340.03</v>
      </c>
      <c r="S22" s="128"/>
      <c r="U22" s="81"/>
    </row>
    <row r="23" spans="1:21" ht="15" customHeight="1" x14ac:dyDescent="0.3">
      <c r="A23" s="37"/>
      <c r="B23" s="37"/>
      <c r="C23" s="37"/>
      <c r="D23" s="37"/>
      <c r="E23" s="37"/>
      <c r="F23" s="46">
        <v>404</v>
      </c>
      <c r="G23" s="46">
        <v>413</v>
      </c>
      <c r="H23" s="56"/>
      <c r="I23" s="37"/>
      <c r="J23" s="19" t="s">
        <v>33</v>
      </c>
      <c r="K23" s="24">
        <f>SUM(K24)</f>
        <v>186898</v>
      </c>
      <c r="L23" s="24">
        <f t="shared" ref="L23:N23" si="5">SUM(L24)</f>
        <v>0</v>
      </c>
      <c r="M23" s="24">
        <f t="shared" si="5"/>
        <v>0</v>
      </c>
      <c r="N23" s="24">
        <f t="shared" si="5"/>
        <v>0</v>
      </c>
      <c r="O23" s="24">
        <f t="shared" si="1"/>
        <v>186898</v>
      </c>
      <c r="P23" s="24">
        <f>SUM(P24)</f>
        <v>10000</v>
      </c>
      <c r="Q23" s="26">
        <f t="shared" si="2"/>
        <v>196898</v>
      </c>
    </row>
    <row r="24" spans="1:21" x14ac:dyDescent="0.3">
      <c r="A24" s="39"/>
      <c r="B24" s="39"/>
      <c r="C24" s="39"/>
      <c r="D24" s="39"/>
      <c r="E24" s="39"/>
      <c r="F24" s="38"/>
      <c r="G24" s="38"/>
      <c r="H24" s="45" t="s">
        <v>162</v>
      </c>
      <c r="I24" s="42" t="s">
        <v>34</v>
      </c>
      <c r="J24" s="16" t="s">
        <v>33</v>
      </c>
      <c r="K24" s="78">
        <v>186898</v>
      </c>
      <c r="L24" s="78">
        <v>0</v>
      </c>
      <c r="M24" s="78">
        <v>0</v>
      </c>
      <c r="N24" s="78">
        <v>0</v>
      </c>
      <c r="O24" s="25">
        <f t="shared" si="1"/>
        <v>186898</v>
      </c>
      <c r="P24" s="77">
        <v>10000</v>
      </c>
      <c r="Q24" s="74">
        <f t="shared" si="2"/>
        <v>196898</v>
      </c>
    </row>
    <row r="25" spans="1:21" ht="24" x14ac:dyDescent="0.3">
      <c r="A25" s="40"/>
      <c r="B25" s="40"/>
      <c r="C25" s="40"/>
      <c r="D25" s="40"/>
      <c r="E25" s="40"/>
      <c r="F25" s="40">
        <v>405</v>
      </c>
      <c r="G25" s="40">
        <v>414</v>
      </c>
      <c r="H25" s="39"/>
      <c r="I25" s="40"/>
      <c r="J25" s="17" t="s">
        <v>35</v>
      </c>
      <c r="K25" s="82">
        <f>SUM(K26:K28)</f>
        <v>34000</v>
      </c>
      <c r="L25" s="82">
        <f t="shared" ref="L25:N25" si="6">SUM(L26:L28)</f>
        <v>0</v>
      </c>
      <c r="M25" s="82">
        <f t="shared" si="6"/>
        <v>0</v>
      </c>
      <c r="N25" s="82">
        <f t="shared" si="6"/>
        <v>0</v>
      </c>
      <c r="O25" s="82">
        <f t="shared" si="1"/>
        <v>34000</v>
      </c>
      <c r="P25" s="82">
        <f>SUM(P26:P28)</f>
        <v>470000</v>
      </c>
      <c r="Q25" s="26">
        <f t="shared" si="2"/>
        <v>504000</v>
      </c>
    </row>
    <row r="26" spans="1:21" ht="34.200000000000003" x14ac:dyDescent="0.3">
      <c r="A26" s="39"/>
      <c r="B26" s="39"/>
      <c r="C26" s="39"/>
      <c r="D26" s="39"/>
      <c r="E26" s="39"/>
      <c r="F26" s="41"/>
      <c r="G26" s="41"/>
      <c r="H26" s="39" t="s">
        <v>163</v>
      </c>
      <c r="I26" s="39">
        <v>4141</v>
      </c>
      <c r="J26" s="16" t="s">
        <v>138</v>
      </c>
      <c r="K26" s="74">
        <v>0</v>
      </c>
      <c r="L26" s="74">
        <v>0</v>
      </c>
      <c r="M26" s="74">
        <v>0</v>
      </c>
      <c r="N26" s="74">
        <v>0</v>
      </c>
      <c r="O26" s="25">
        <f t="shared" si="1"/>
        <v>0</v>
      </c>
      <c r="P26" s="77">
        <v>400000</v>
      </c>
      <c r="Q26" s="74">
        <f t="shared" si="2"/>
        <v>400000</v>
      </c>
    </row>
    <row r="27" spans="1:21" x14ac:dyDescent="0.3">
      <c r="A27" s="39"/>
      <c r="B27" s="39"/>
      <c r="C27" s="39"/>
      <c r="D27" s="39"/>
      <c r="E27" s="39"/>
      <c r="F27" s="41"/>
      <c r="G27" s="41"/>
      <c r="H27" s="39" t="s">
        <v>164</v>
      </c>
      <c r="I27" s="42" t="s">
        <v>36</v>
      </c>
      <c r="J27" s="16" t="s">
        <v>37</v>
      </c>
      <c r="K27" s="77">
        <v>34000</v>
      </c>
      <c r="L27" s="74">
        <v>0</v>
      </c>
      <c r="M27" s="74">
        <v>0</v>
      </c>
      <c r="N27" s="74">
        <v>0</v>
      </c>
      <c r="O27" s="25">
        <f t="shared" si="1"/>
        <v>34000</v>
      </c>
      <c r="P27" s="78">
        <v>50000</v>
      </c>
      <c r="Q27" s="74">
        <f t="shared" si="2"/>
        <v>84000</v>
      </c>
    </row>
    <row r="28" spans="1:21" ht="49.5" customHeight="1" x14ac:dyDescent="0.3">
      <c r="A28" s="44"/>
      <c r="B28" s="44"/>
      <c r="C28" s="44"/>
      <c r="D28" s="44"/>
      <c r="E28" s="44"/>
      <c r="F28" s="40"/>
      <c r="G28" s="40"/>
      <c r="H28" s="44" t="s">
        <v>165</v>
      </c>
      <c r="I28" s="59">
        <v>4144</v>
      </c>
      <c r="J28" s="18" t="s">
        <v>139</v>
      </c>
      <c r="K28" s="74">
        <v>0</v>
      </c>
      <c r="L28" s="74">
        <v>0</v>
      </c>
      <c r="M28" s="74">
        <v>0</v>
      </c>
      <c r="N28" s="74">
        <v>0</v>
      </c>
      <c r="O28" s="25">
        <f t="shared" si="1"/>
        <v>0</v>
      </c>
      <c r="P28" s="78">
        <v>20000</v>
      </c>
      <c r="Q28" s="74">
        <f t="shared" si="2"/>
        <v>20000</v>
      </c>
    </row>
    <row r="29" spans="1:21" ht="24" x14ac:dyDescent="0.3">
      <c r="A29" s="40"/>
      <c r="B29" s="40"/>
      <c r="C29" s="40"/>
      <c r="D29" s="40"/>
      <c r="E29" s="40"/>
      <c r="F29" s="41">
        <v>406</v>
      </c>
      <c r="G29" s="41" t="s">
        <v>38</v>
      </c>
      <c r="H29" s="58"/>
      <c r="I29" s="40"/>
      <c r="J29" s="17" t="s">
        <v>39</v>
      </c>
      <c r="K29" s="82">
        <f>SUM(K30)</f>
        <v>198619</v>
      </c>
      <c r="L29" s="82">
        <f t="shared" ref="L29:N29" si="7">SUM(L30)</f>
        <v>0</v>
      </c>
      <c r="M29" s="82">
        <f t="shared" si="7"/>
        <v>0</v>
      </c>
      <c r="N29" s="82">
        <f t="shared" si="7"/>
        <v>0</v>
      </c>
      <c r="O29" s="82">
        <f t="shared" si="1"/>
        <v>198619</v>
      </c>
      <c r="P29" s="82">
        <f>SUM(P30)</f>
        <v>10000</v>
      </c>
      <c r="Q29" s="26">
        <f t="shared" si="2"/>
        <v>208619</v>
      </c>
    </row>
    <row r="30" spans="1:21" ht="22.8" x14ac:dyDescent="0.3">
      <c r="A30" s="39"/>
      <c r="B30" s="39"/>
      <c r="C30" s="39"/>
      <c r="D30" s="39"/>
      <c r="E30" s="39"/>
      <c r="F30" s="40"/>
      <c r="G30" s="40"/>
      <c r="H30" s="39" t="s">
        <v>166</v>
      </c>
      <c r="I30" s="42" t="s">
        <v>40</v>
      </c>
      <c r="J30" s="16" t="s">
        <v>39</v>
      </c>
      <c r="K30" s="77">
        <v>198619</v>
      </c>
      <c r="L30" s="77">
        <v>0</v>
      </c>
      <c r="M30" s="77">
        <v>0</v>
      </c>
      <c r="N30" s="77">
        <v>0</v>
      </c>
      <c r="O30" s="25">
        <f t="shared" si="1"/>
        <v>198619</v>
      </c>
      <c r="P30" s="77">
        <v>10000</v>
      </c>
      <c r="Q30" s="74">
        <f t="shared" si="2"/>
        <v>208619</v>
      </c>
    </row>
    <row r="31" spans="1:21" ht="24" x14ac:dyDescent="0.3">
      <c r="A31" s="40"/>
      <c r="B31" s="40"/>
      <c r="C31" s="40"/>
      <c r="D31" s="40"/>
      <c r="E31" s="40"/>
      <c r="F31" s="41">
        <v>407</v>
      </c>
      <c r="G31" s="41" t="s">
        <v>41</v>
      </c>
      <c r="H31" s="58"/>
      <c r="I31" s="40"/>
      <c r="J31" s="17" t="s">
        <v>42</v>
      </c>
      <c r="K31" s="82">
        <f>SUM(K32)</f>
        <v>440181</v>
      </c>
      <c r="L31" s="82">
        <f t="shared" ref="L31:N31" si="8">SUM(L32)</f>
        <v>0</v>
      </c>
      <c r="M31" s="82">
        <f t="shared" si="8"/>
        <v>0</v>
      </c>
      <c r="N31" s="82">
        <f t="shared" si="8"/>
        <v>0</v>
      </c>
      <c r="O31" s="82">
        <f t="shared" si="1"/>
        <v>440181</v>
      </c>
      <c r="P31" s="82">
        <f>SUM(P32)</f>
        <v>50000</v>
      </c>
      <c r="Q31" s="26">
        <f t="shared" si="2"/>
        <v>490181</v>
      </c>
    </row>
    <row r="32" spans="1:21" ht="22.8" x14ac:dyDescent="0.3">
      <c r="A32" s="39"/>
      <c r="B32" s="39"/>
      <c r="C32" s="39"/>
      <c r="D32" s="39"/>
      <c r="E32" s="39"/>
      <c r="F32" s="40"/>
      <c r="G32" s="40"/>
      <c r="H32" s="39" t="s">
        <v>168</v>
      </c>
      <c r="I32" s="42" t="s">
        <v>43</v>
      </c>
      <c r="J32" s="16" t="s">
        <v>42</v>
      </c>
      <c r="K32" s="77">
        <v>440181</v>
      </c>
      <c r="L32" s="77">
        <v>0</v>
      </c>
      <c r="M32" s="77">
        <v>0</v>
      </c>
      <c r="N32" s="77">
        <v>0</v>
      </c>
      <c r="O32" s="25">
        <f t="shared" si="1"/>
        <v>440181</v>
      </c>
      <c r="P32" s="74">
        <v>50000</v>
      </c>
      <c r="Q32" s="74">
        <f t="shared" si="2"/>
        <v>490181</v>
      </c>
    </row>
    <row r="33" spans="1:17" ht="14.25" customHeight="1" x14ac:dyDescent="0.3">
      <c r="A33" s="40"/>
      <c r="B33" s="40"/>
      <c r="C33" s="40"/>
      <c r="D33" s="40"/>
      <c r="E33" s="40"/>
      <c r="F33" s="41">
        <v>408</v>
      </c>
      <c r="G33" s="41" t="s">
        <v>44</v>
      </c>
      <c r="H33" s="58"/>
      <c r="I33" s="40"/>
      <c r="J33" s="17" t="s">
        <v>45</v>
      </c>
      <c r="K33" s="82">
        <f>SUM(K34:K40)</f>
        <v>4432000</v>
      </c>
      <c r="L33" s="82">
        <f t="shared" ref="L33:N33" si="9">SUM(L34:L40)</f>
        <v>0</v>
      </c>
      <c r="M33" s="82">
        <f t="shared" si="9"/>
        <v>0</v>
      </c>
      <c r="N33" s="82">
        <f t="shared" si="9"/>
        <v>0</v>
      </c>
      <c r="O33" s="82">
        <f t="shared" si="1"/>
        <v>4432000</v>
      </c>
      <c r="P33" s="82">
        <f>SUM(P34:P40)</f>
        <v>504000</v>
      </c>
      <c r="Q33" s="26">
        <f t="shared" si="2"/>
        <v>4936000</v>
      </c>
    </row>
    <row r="34" spans="1:17" ht="22.8" x14ac:dyDescent="0.3">
      <c r="A34" s="39"/>
      <c r="B34" s="39"/>
      <c r="C34" s="39"/>
      <c r="D34" s="39"/>
      <c r="E34" s="39"/>
      <c r="F34" s="40"/>
      <c r="G34" s="40"/>
      <c r="H34" s="58" t="s">
        <v>169</v>
      </c>
      <c r="I34" s="42" t="s">
        <v>46</v>
      </c>
      <c r="J34" s="16" t="s">
        <v>47</v>
      </c>
      <c r="K34" s="78">
        <v>250000</v>
      </c>
      <c r="L34" s="78">
        <v>0</v>
      </c>
      <c r="M34" s="77">
        <v>0</v>
      </c>
      <c r="N34" s="77">
        <v>0</v>
      </c>
      <c r="O34" s="25">
        <f t="shared" si="1"/>
        <v>250000</v>
      </c>
      <c r="P34" s="77">
        <v>24000</v>
      </c>
      <c r="Q34" s="74">
        <f t="shared" si="2"/>
        <v>274000</v>
      </c>
    </row>
    <row r="35" spans="1:17" x14ac:dyDescent="0.3">
      <c r="A35" s="39"/>
      <c r="B35" s="39"/>
      <c r="C35" s="39"/>
      <c r="D35" s="39"/>
      <c r="E35" s="39"/>
      <c r="F35" s="40"/>
      <c r="G35" s="40"/>
      <c r="H35" s="58" t="s">
        <v>171</v>
      </c>
      <c r="I35" s="42" t="s">
        <v>48</v>
      </c>
      <c r="J35" s="16" t="s">
        <v>49</v>
      </c>
      <c r="K35" s="78">
        <v>840000</v>
      </c>
      <c r="L35" s="78">
        <v>0</v>
      </c>
      <c r="M35" s="77">
        <v>0</v>
      </c>
      <c r="N35" s="77">
        <v>0</v>
      </c>
      <c r="O35" s="25">
        <f t="shared" si="1"/>
        <v>840000</v>
      </c>
      <c r="P35" s="78">
        <v>30000</v>
      </c>
      <c r="Q35" s="74">
        <f t="shared" si="2"/>
        <v>870000</v>
      </c>
    </row>
    <row r="36" spans="1:17" x14ac:dyDescent="0.3">
      <c r="A36" s="39"/>
      <c r="B36" s="39"/>
      <c r="C36" s="39"/>
      <c r="D36" s="39"/>
      <c r="E36" s="39"/>
      <c r="F36" s="40"/>
      <c r="G36" s="40"/>
      <c r="H36" s="58" t="s">
        <v>172</v>
      </c>
      <c r="I36" s="42" t="s">
        <v>50</v>
      </c>
      <c r="J36" s="16" t="s">
        <v>51</v>
      </c>
      <c r="K36" s="78">
        <v>660000</v>
      </c>
      <c r="L36" s="78">
        <v>0</v>
      </c>
      <c r="M36" s="77">
        <v>0</v>
      </c>
      <c r="N36" s="77">
        <v>0</v>
      </c>
      <c r="O36" s="25">
        <f t="shared" si="1"/>
        <v>660000</v>
      </c>
      <c r="P36" s="78">
        <v>30000</v>
      </c>
      <c r="Q36" s="74">
        <f t="shared" si="2"/>
        <v>690000</v>
      </c>
    </row>
    <row r="37" spans="1:17" x14ac:dyDescent="0.3">
      <c r="A37" s="39"/>
      <c r="B37" s="39"/>
      <c r="C37" s="39"/>
      <c r="D37" s="39"/>
      <c r="E37" s="39"/>
      <c r="F37" s="40"/>
      <c r="G37" s="40"/>
      <c r="H37" s="58" t="s">
        <v>173</v>
      </c>
      <c r="I37" s="42" t="s">
        <v>52</v>
      </c>
      <c r="J37" s="16" t="s">
        <v>53</v>
      </c>
      <c r="K37" s="78">
        <v>620000</v>
      </c>
      <c r="L37" s="78">
        <v>0</v>
      </c>
      <c r="M37" s="77">
        <v>0</v>
      </c>
      <c r="N37" s="77">
        <v>0</v>
      </c>
      <c r="O37" s="25">
        <f t="shared" si="1"/>
        <v>620000</v>
      </c>
      <c r="P37" s="78">
        <v>30000</v>
      </c>
      <c r="Q37" s="74">
        <f t="shared" si="2"/>
        <v>650000</v>
      </c>
    </row>
    <row r="38" spans="1:17" x14ac:dyDescent="0.3">
      <c r="A38" s="39"/>
      <c r="B38" s="39"/>
      <c r="C38" s="39"/>
      <c r="D38" s="39"/>
      <c r="E38" s="39"/>
      <c r="F38" s="40"/>
      <c r="G38" s="40"/>
      <c r="H38" s="60" t="s">
        <v>174</v>
      </c>
      <c r="I38" s="42" t="s">
        <v>54</v>
      </c>
      <c r="J38" s="16" t="s">
        <v>55</v>
      </c>
      <c r="K38" s="78">
        <v>260000</v>
      </c>
      <c r="L38" s="78">
        <v>0</v>
      </c>
      <c r="M38" s="77">
        <v>0</v>
      </c>
      <c r="N38" s="77">
        <v>0</v>
      </c>
      <c r="O38" s="25">
        <f t="shared" si="1"/>
        <v>260000</v>
      </c>
      <c r="P38" s="78">
        <v>40000</v>
      </c>
      <c r="Q38" s="74">
        <f t="shared" si="2"/>
        <v>300000</v>
      </c>
    </row>
    <row r="39" spans="1:17" x14ac:dyDescent="0.3">
      <c r="A39" s="44"/>
      <c r="B39" s="44"/>
      <c r="C39" s="44"/>
      <c r="D39" s="44"/>
      <c r="E39" s="44"/>
      <c r="F39" s="43"/>
      <c r="G39" s="43"/>
      <c r="H39" s="58" t="s">
        <v>175</v>
      </c>
      <c r="I39" s="59" t="s">
        <v>56</v>
      </c>
      <c r="J39" s="18" t="s">
        <v>57</v>
      </c>
      <c r="K39" s="78">
        <v>1800000</v>
      </c>
      <c r="L39" s="78">
        <v>0</v>
      </c>
      <c r="M39" s="77">
        <v>0</v>
      </c>
      <c r="N39" s="77">
        <v>0</v>
      </c>
      <c r="O39" s="25">
        <f t="shared" si="1"/>
        <v>1800000</v>
      </c>
      <c r="P39" s="78">
        <v>350000</v>
      </c>
      <c r="Q39" s="74">
        <f t="shared" si="2"/>
        <v>2150000</v>
      </c>
    </row>
    <row r="40" spans="1:17" x14ac:dyDescent="0.3">
      <c r="A40" s="39"/>
      <c r="B40" s="39"/>
      <c r="C40" s="39"/>
      <c r="D40" s="39"/>
      <c r="E40" s="39"/>
      <c r="F40" s="40"/>
      <c r="G40" s="40"/>
      <c r="H40" s="39" t="s">
        <v>176</v>
      </c>
      <c r="I40" s="42">
        <v>4219</v>
      </c>
      <c r="J40" s="16" t="s">
        <v>58</v>
      </c>
      <c r="K40" s="78">
        <v>2000</v>
      </c>
      <c r="L40" s="78">
        <v>0</v>
      </c>
      <c r="M40" s="77">
        <v>0</v>
      </c>
      <c r="N40" s="77">
        <v>0</v>
      </c>
      <c r="O40" s="25">
        <f t="shared" si="1"/>
        <v>2000</v>
      </c>
      <c r="P40" s="78">
        <v>0</v>
      </c>
      <c r="Q40" s="74">
        <f t="shared" si="2"/>
        <v>2000</v>
      </c>
    </row>
    <row r="41" spans="1:17" ht="14.25" customHeight="1" x14ac:dyDescent="0.3">
      <c r="A41" s="40"/>
      <c r="B41" s="40"/>
      <c r="C41" s="40"/>
      <c r="D41" s="40"/>
      <c r="E41" s="40"/>
      <c r="F41" s="41">
        <v>409</v>
      </c>
      <c r="G41" s="41" t="s">
        <v>59</v>
      </c>
      <c r="H41" s="58"/>
      <c r="I41" s="40"/>
      <c r="J41" s="17" t="s">
        <v>60</v>
      </c>
      <c r="K41" s="82">
        <f>SUM(K42:K45)</f>
        <v>650000</v>
      </c>
      <c r="L41" s="82">
        <f t="shared" ref="L41:N41" si="10">SUM(L42:L45)</f>
        <v>0</v>
      </c>
      <c r="M41" s="82">
        <f t="shared" si="10"/>
        <v>0</v>
      </c>
      <c r="N41" s="82">
        <f t="shared" si="10"/>
        <v>0</v>
      </c>
      <c r="O41" s="82">
        <f t="shared" si="1"/>
        <v>650000</v>
      </c>
      <c r="P41" s="82">
        <f>SUM(P42:P45)</f>
        <v>60000</v>
      </c>
      <c r="Q41" s="26">
        <f t="shared" si="2"/>
        <v>710000</v>
      </c>
    </row>
    <row r="42" spans="1:17" ht="22.8" x14ac:dyDescent="0.3">
      <c r="A42" s="39"/>
      <c r="B42" s="39"/>
      <c r="C42" s="39"/>
      <c r="D42" s="39"/>
      <c r="E42" s="39"/>
      <c r="F42" s="40"/>
      <c r="G42" s="40"/>
      <c r="H42" s="60" t="s">
        <v>167</v>
      </c>
      <c r="I42" s="42" t="s">
        <v>61</v>
      </c>
      <c r="J42" s="16" t="s">
        <v>62</v>
      </c>
      <c r="K42" s="78">
        <v>400000</v>
      </c>
      <c r="L42" s="78">
        <v>0</v>
      </c>
      <c r="M42" s="77">
        <v>0</v>
      </c>
      <c r="N42" s="77">
        <v>0</v>
      </c>
      <c r="O42" s="25">
        <f t="shared" si="1"/>
        <v>400000</v>
      </c>
      <c r="P42" s="78">
        <v>20000</v>
      </c>
      <c r="Q42" s="74">
        <f t="shared" si="2"/>
        <v>420000</v>
      </c>
    </row>
    <row r="43" spans="1:17" ht="22.8" x14ac:dyDescent="0.3">
      <c r="A43" s="44"/>
      <c r="B43" s="44"/>
      <c r="C43" s="44"/>
      <c r="D43" s="44"/>
      <c r="E43" s="44"/>
      <c r="F43" s="43"/>
      <c r="G43" s="43"/>
      <c r="H43" s="58" t="s">
        <v>177</v>
      </c>
      <c r="I43" s="59" t="s">
        <v>63</v>
      </c>
      <c r="J43" s="18" t="s">
        <v>64</v>
      </c>
      <c r="K43" s="78">
        <v>250000</v>
      </c>
      <c r="L43" s="78">
        <v>0</v>
      </c>
      <c r="M43" s="77">
        <v>0</v>
      </c>
      <c r="N43" s="77">
        <v>0</v>
      </c>
      <c r="O43" s="25">
        <f t="shared" si="1"/>
        <v>250000</v>
      </c>
      <c r="P43" s="78">
        <v>20000</v>
      </c>
      <c r="Q43" s="74">
        <f t="shared" si="2"/>
        <v>270000</v>
      </c>
    </row>
    <row r="44" spans="1:17" ht="22.8" x14ac:dyDescent="0.3">
      <c r="A44" s="39"/>
      <c r="B44" s="39"/>
      <c r="C44" s="39"/>
      <c r="D44" s="39"/>
      <c r="E44" s="39"/>
      <c r="F44" s="40"/>
      <c r="G44" s="40"/>
      <c r="H44" s="60" t="s">
        <v>170</v>
      </c>
      <c r="I44" s="42" t="s">
        <v>65</v>
      </c>
      <c r="J44" s="16" t="s">
        <v>66</v>
      </c>
      <c r="K44" s="83">
        <v>0</v>
      </c>
      <c r="L44" s="78">
        <v>0</v>
      </c>
      <c r="M44" s="77">
        <v>0</v>
      </c>
      <c r="N44" s="77">
        <v>0</v>
      </c>
      <c r="O44" s="25">
        <f t="shared" si="1"/>
        <v>0</v>
      </c>
      <c r="P44" s="83">
        <v>0</v>
      </c>
      <c r="Q44" s="74">
        <f t="shared" si="2"/>
        <v>0</v>
      </c>
    </row>
    <row r="45" spans="1:17" ht="22.8" x14ac:dyDescent="0.3">
      <c r="A45" s="44"/>
      <c r="B45" s="44"/>
      <c r="C45" s="44"/>
      <c r="D45" s="44"/>
      <c r="E45" s="44"/>
      <c r="F45" s="43"/>
      <c r="G45" s="43"/>
      <c r="H45" s="39" t="s">
        <v>178</v>
      </c>
      <c r="I45" s="59" t="s">
        <v>67</v>
      </c>
      <c r="J45" s="18" t="s">
        <v>68</v>
      </c>
      <c r="K45" s="77">
        <v>0</v>
      </c>
      <c r="L45" s="78">
        <v>0</v>
      </c>
      <c r="M45" s="77">
        <v>0</v>
      </c>
      <c r="N45" s="77">
        <v>0</v>
      </c>
      <c r="O45" s="25">
        <f t="shared" ref="O45:O76" si="11">SUM(K45:N45)</f>
        <v>0</v>
      </c>
      <c r="P45" s="74">
        <v>20000</v>
      </c>
      <c r="Q45" s="74">
        <f t="shared" si="2"/>
        <v>20000</v>
      </c>
    </row>
    <row r="46" spans="1:17" ht="13.5" customHeight="1" x14ac:dyDescent="0.3">
      <c r="A46" s="40"/>
      <c r="B46" s="40"/>
      <c r="C46" s="40"/>
      <c r="D46" s="40"/>
      <c r="E46" s="40"/>
      <c r="F46" s="41">
        <v>410</v>
      </c>
      <c r="G46" s="41" t="s">
        <v>69</v>
      </c>
      <c r="H46" s="60"/>
      <c r="I46" s="40"/>
      <c r="J46" s="17" t="s">
        <v>70</v>
      </c>
      <c r="K46" s="82">
        <f>SUM(K47:K54)</f>
        <v>14304669</v>
      </c>
      <c r="L46" s="82">
        <f t="shared" ref="L46:N46" si="12">SUM(L47:L54)</f>
        <v>0</v>
      </c>
      <c r="M46" s="82">
        <f t="shared" si="12"/>
        <v>0</v>
      </c>
      <c r="N46" s="82">
        <f t="shared" si="12"/>
        <v>0</v>
      </c>
      <c r="O46" s="82">
        <f t="shared" si="11"/>
        <v>14304669</v>
      </c>
      <c r="P46" s="82">
        <f>SUM(P47:P54)</f>
        <v>2819000</v>
      </c>
      <c r="Q46" s="26">
        <f t="shared" si="2"/>
        <v>17123669</v>
      </c>
    </row>
    <row r="47" spans="1:17" x14ac:dyDescent="0.3">
      <c r="A47" s="44"/>
      <c r="B47" s="44"/>
      <c r="C47" s="44"/>
      <c r="D47" s="44"/>
      <c r="E47" s="44"/>
      <c r="F47" s="43"/>
      <c r="G47" s="43"/>
      <c r="H47" s="60" t="s">
        <v>179</v>
      </c>
      <c r="I47" s="59" t="s">
        <v>71</v>
      </c>
      <c r="J47" s="18" t="s">
        <v>72</v>
      </c>
      <c r="K47" s="77">
        <v>1100000</v>
      </c>
      <c r="L47" s="77">
        <v>0</v>
      </c>
      <c r="M47" s="77">
        <v>0</v>
      </c>
      <c r="N47" s="77">
        <v>0</v>
      </c>
      <c r="O47" s="25">
        <f t="shared" si="11"/>
        <v>1100000</v>
      </c>
      <c r="P47" s="78">
        <v>170000</v>
      </c>
      <c r="Q47" s="74">
        <f t="shared" si="2"/>
        <v>1270000</v>
      </c>
    </row>
    <row r="48" spans="1:17" x14ac:dyDescent="0.3">
      <c r="A48" s="44"/>
      <c r="B48" s="44"/>
      <c r="C48" s="44"/>
      <c r="D48" s="44"/>
      <c r="E48" s="44"/>
      <c r="F48" s="43"/>
      <c r="G48" s="43"/>
      <c r="H48" s="60" t="s">
        <v>180</v>
      </c>
      <c r="I48" s="59" t="s">
        <v>73</v>
      </c>
      <c r="J48" s="18" t="s">
        <v>74</v>
      </c>
      <c r="K48" s="78">
        <v>250000</v>
      </c>
      <c r="L48" s="77">
        <v>0</v>
      </c>
      <c r="M48" s="77">
        <v>0</v>
      </c>
      <c r="N48" s="77">
        <v>0</v>
      </c>
      <c r="O48" s="25">
        <f t="shared" si="11"/>
        <v>250000</v>
      </c>
      <c r="P48" s="78">
        <v>50000</v>
      </c>
      <c r="Q48" s="74">
        <f t="shared" si="2"/>
        <v>300000</v>
      </c>
    </row>
    <row r="49" spans="1:17" ht="22.8" x14ac:dyDescent="0.3">
      <c r="A49" s="44"/>
      <c r="B49" s="44"/>
      <c r="C49" s="44"/>
      <c r="D49" s="44"/>
      <c r="E49" s="44"/>
      <c r="F49" s="43"/>
      <c r="G49" s="43"/>
      <c r="H49" s="60" t="s">
        <v>181</v>
      </c>
      <c r="I49" s="59" t="s">
        <v>75</v>
      </c>
      <c r="J49" s="18" t="s">
        <v>76</v>
      </c>
      <c r="K49" s="78">
        <v>100000</v>
      </c>
      <c r="L49" s="77">
        <v>0</v>
      </c>
      <c r="M49" s="77">
        <v>0</v>
      </c>
      <c r="N49" s="77">
        <v>0</v>
      </c>
      <c r="O49" s="25">
        <f t="shared" si="11"/>
        <v>100000</v>
      </c>
      <c r="P49" s="78">
        <v>20000</v>
      </c>
      <c r="Q49" s="74">
        <f t="shared" si="2"/>
        <v>120000</v>
      </c>
    </row>
    <row r="50" spans="1:17" x14ac:dyDescent="0.3">
      <c r="A50" s="44"/>
      <c r="B50" s="44"/>
      <c r="C50" s="44"/>
      <c r="D50" s="44"/>
      <c r="E50" s="44"/>
      <c r="F50" s="43"/>
      <c r="G50" s="43"/>
      <c r="H50" s="60" t="s">
        <v>182</v>
      </c>
      <c r="I50" s="59" t="s">
        <v>77</v>
      </c>
      <c r="J50" s="18" t="s">
        <v>78</v>
      </c>
      <c r="K50" s="77">
        <f>1800000+650000</f>
        <v>2450000</v>
      </c>
      <c r="L50" s="77">
        <v>0</v>
      </c>
      <c r="M50" s="77">
        <v>0</v>
      </c>
      <c r="N50" s="77">
        <v>0</v>
      </c>
      <c r="O50" s="25">
        <f t="shared" si="11"/>
        <v>2450000</v>
      </c>
      <c r="P50" s="78">
        <v>200000</v>
      </c>
      <c r="Q50" s="74">
        <f t="shared" si="2"/>
        <v>2650000</v>
      </c>
    </row>
    <row r="51" spans="1:17" x14ac:dyDescent="0.3">
      <c r="A51" s="44"/>
      <c r="B51" s="44"/>
      <c r="C51" s="44"/>
      <c r="D51" s="44"/>
      <c r="E51" s="44"/>
      <c r="F51" s="43"/>
      <c r="G51" s="43"/>
      <c r="H51" s="60" t="s">
        <v>183</v>
      </c>
      <c r="I51" s="59" t="s">
        <v>79</v>
      </c>
      <c r="J51" s="18" t="s">
        <v>80</v>
      </c>
      <c r="K51" s="77">
        <v>5504669</v>
      </c>
      <c r="L51" s="77">
        <v>0</v>
      </c>
      <c r="M51" s="77">
        <v>0</v>
      </c>
      <c r="N51" s="77">
        <v>0</v>
      </c>
      <c r="O51" s="25">
        <f t="shared" si="11"/>
        <v>5504669</v>
      </c>
      <c r="P51" s="77">
        <v>1949000</v>
      </c>
      <c r="Q51" s="74">
        <f t="shared" si="2"/>
        <v>7453669</v>
      </c>
    </row>
    <row r="52" spans="1:17" ht="22.8" x14ac:dyDescent="0.3">
      <c r="A52" s="44"/>
      <c r="B52" s="44"/>
      <c r="C52" s="44"/>
      <c r="D52" s="44"/>
      <c r="E52" s="44"/>
      <c r="F52" s="43"/>
      <c r="G52" s="43"/>
      <c r="H52" s="60" t="s">
        <v>184</v>
      </c>
      <c r="I52" s="59" t="s">
        <v>81</v>
      </c>
      <c r="J52" s="18" t="s">
        <v>151</v>
      </c>
      <c r="K52" s="77">
        <v>4500000</v>
      </c>
      <c r="L52" s="77">
        <v>0</v>
      </c>
      <c r="M52" s="77">
        <v>0</v>
      </c>
      <c r="N52" s="77">
        <v>0</v>
      </c>
      <c r="O52" s="25">
        <f t="shared" si="11"/>
        <v>4500000</v>
      </c>
      <c r="P52" s="78">
        <v>0</v>
      </c>
      <c r="Q52" s="74">
        <f t="shared" si="2"/>
        <v>4500000</v>
      </c>
    </row>
    <row r="53" spans="1:17" x14ac:dyDescent="0.3">
      <c r="A53" s="44"/>
      <c r="B53" s="44"/>
      <c r="C53" s="44"/>
      <c r="D53" s="44"/>
      <c r="E53" s="44"/>
      <c r="F53" s="43"/>
      <c r="G53" s="43"/>
      <c r="H53" s="60" t="s">
        <v>185</v>
      </c>
      <c r="I53" s="59" t="s">
        <v>82</v>
      </c>
      <c r="J53" s="18" t="s">
        <v>83</v>
      </c>
      <c r="K53" s="77">
        <v>50000</v>
      </c>
      <c r="L53" s="77">
        <v>0</v>
      </c>
      <c r="M53" s="77">
        <v>0</v>
      </c>
      <c r="N53" s="77">
        <v>0</v>
      </c>
      <c r="O53" s="25">
        <f t="shared" si="11"/>
        <v>50000</v>
      </c>
      <c r="P53" s="78">
        <v>30000</v>
      </c>
      <c r="Q53" s="74">
        <f t="shared" si="2"/>
        <v>80000</v>
      </c>
    </row>
    <row r="54" spans="1:17" x14ac:dyDescent="0.3">
      <c r="A54" s="44"/>
      <c r="B54" s="44"/>
      <c r="C54" s="44"/>
      <c r="D54" s="44"/>
      <c r="E54" s="44"/>
      <c r="F54" s="43"/>
      <c r="G54" s="43"/>
      <c r="H54" s="45" t="s">
        <v>186</v>
      </c>
      <c r="I54" s="59" t="s">
        <v>84</v>
      </c>
      <c r="J54" s="18" t="s">
        <v>85</v>
      </c>
      <c r="K54" s="77">
        <v>350000</v>
      </c>
      <c r="L54" s="77">
        <v>0</v>
      </c>
      <c r="M54" s="77">
        <v>0</v>
      </c>
      <c r="N54" s="77">
        <v>0</v>
      </c>
      <c r="O54" s="25">
        <f t="shared" si="11"/>
        <v>350000</v>
      </c>
      <c r="P54" s="78">
        <v>400000</v>
      </c>
      <c r="Q54" s="74">
        <f t="shared" si="2"/>
        <v>750000</v>
      </c>
    </row>
    <row r="55" spans="1:17" ht="15.75" customHeight="1" x14ac:dyDescent="0.3">
      <c r="A55" s="37"/>
      <c r="B55" s="37"/>
      <c r="C55" s="37"/>
      <c r="D55" s="37"/>
      <c r="E55" s="37"/>
      <c r="F55" s="38">
        <v>411</v>
      </c>
      <c r="G55" s="38" t="s">
        <v>86</v>
      </c>
      <c r="H55" s="56"/>
      <c r="I55" s="37"/>
      <c r="J55" s="19" t="s">
        <v>87</v>
      </c>
      <c r="K55" s="24">
        <f>SUM(K56:K59)</f>
        <v>10500000</v>
      </c>
      <c r="L55" s="24">
        <f t="shared" ref="L55:N55" si="13">SUM(L56:L59)</f>
        <v>0</v>
      </c>
      <c r="M55" s="24">
        <f t="shared" si="13"/>
        <v>0</v>
      </c>
      <c r="N55" s="24">
        <f t="shared" si="13"/>
        <v>0</v>
      </c>
      <c r="O55" s="24">
        <f t="shared" si="11"/>
        <v>10500000</v>
      </c>
      <c r="P55" s="24">
        <f>SUM(P56:P59)</f>
        <v>1100000</v>
      </c>
      <c r="Q55" s="26">
        <f t="shared" si="2"/>
        <v>11600000</v>
      </c>
    </row>
    <row r="56" spans="1:17" ht="22.8" x14ac:dyDescent="0.3">
      <c r="A56" s="75"/>
      <c r="B56" s="75"/>
      <c r="C56" s="75"/>
      <c r="D56" s="75"/>
      <c r="E56" s="75"/>
      <c r="F56" s="46"/>
      <c r="G56" s="46"/>
      <c r="H56" s="61" t="s">
        <v>187</v>
      </c>
      <c r="I56" s="57" t="s">
        <v>88</v>
      </c>
      <c r="J56" s="15" t="s">
        <v>89</v>
      </c>
      <c r="K56" s="78">
        <f>9062761+1404239</f>
        <v>10467000</v>
      </c>
      <c r="L56" s="78">
        <v>0</v>
      </c>
      <c r="M56" s="77">
        <v>0</v>
      </c>
      <c r="N56" s="77">
        <v>0</v>
      </c>
      <c r="O56" s="25">
        <f t="shared" si="11"/>
        <v>10467000</v>
      </c>
      <c r="P56" s="74">
        <v>1000000</v>
      </c>
      <c r="Q56" s="74">
        <f t="shared" si="2"/>
        <v>11467000</v>
      </c>
    </row>
    <row r="57" spans="1:17" x14ac:dyDescent="0.3">
      <c r="A57" s="45"/>
      <c r="B57" s="45"/>
      <c r="C57" s="45"/>
      <c r="D57" s="45"/>
      <c r="E57" s="45"/>
      <c r="F57" s="37"/>
      <c r="G57" s="37"/>
      <c r="H57" s="61" t="s">
        <v>188</v>
      </c>
      <c r="I57" s="47">
        <v>4243</v>
      </c>
      <c r="J57" s="21" t="s">
        <v>90</v>
      </c>
      <c r="K57" s="74">
        <v>33000</v>
      </c>
      <c r="L57" s="78">
        <v>0</v>
      </c>
      <c r="M57" s="77">
        <v>0</v>
      </c>
      <c r="N57" s="77">
        <v>0</v>
      </c>
      <c r="O57" s="25">
        <f t="shared" si="11"/>
        <v>33000</v>
      </c>
      <c r="P57" s="74">
        <v>100000</v>
      </c>
      <c r="Q57" s="74">
        <f t="shared" si="2"/>
        <v>133000</v>
      </c>
    </row>
    <row r="58" spans="1:17" ht="34.200000000000003" x14ac:dyDescent="0.3">
      <c r="A58" s="45"/>
      <c r="B58" s="45"/>
      <c r="C58" s="45"/>
      <c r="D58" s="45"/>
      <c r="E58" s="45"/>
      <c r="F58" s="37"/>
      <c r="G58" s="37"/>
      <c r="H58" s="61" t="s">
        <v>189</v>
      </c>
      <c r="I58" s="47" t="s">
        <v>91</v>
      </c>
      <c r="J58" s="21" t="s">
        <v>92</v>
      </c>
      <c r="K58" s="74">
        <v>0</v>
      </c>
      <c r="L58" s="78">
        <v>0</v>
      </c>
      <c r="M58" s="77">
        <v>0</v>
      </c>
      <c r="N58" s="77">
        <v>0</v>
      </c>
      <c r="O58" s="25">
        <f t="shared" si="11"/>
        <v>0</v>
      </c>
      <c r="P58" s="74">
        <v>0</v>
      </c>
      <c r="Q58" s="74">
        <f t="shared" si="2"/>
        <v>0</v>
      </c>
    </row>
    <row r="59" spans="1:17" ht="22.8" x14ac:dyDescent="0.3">
      <c r="A59" s="45"/>
      <c r="B59" s="45"/>
      <c r="C59" s="45"/>
      <c r="D59" s="45"/>
      <c r="E59" s="45"/>
      <c r="F59" s="37"/>
      <c r="G59" s="37"/>
      <c r="H59" s="45" t="s">
        <v>190</v>
      </c>
      <c r="I59" s="47">
        <v>4249</v>
      </c>
      <c r="J59" s="21" t="s">
        <v>93</v>
      </c>
      <c r="K59" s="77">
        <v>0</v>
      </c>
      <c r="L59" s="78">
        <v>0</v>
      </c>
      <c r="M59" s="77">
        <v>0</v>
      </c>
      <c r="N59" s="77">
        <v>0</v>
      </c>
      <c r="O59" s="25">
        <f t="shared" si="11"/>
        <v>0</v>
      </c>
      <c r="P59" s="74">
        <v>0</v>
      </c>
      <c r="Q59" s="74">
        <f t="shared" si="2"/>
        <v>0</v>
      </c>
    </row>
    <row r="60" spans="1:17" ht="24" x14ac:dyDescent="0.3">
      <c r="A60" s="37"/>
      <c r="B60" s="37"/>
      <c r="C60" s="37"/>
      <c r="D60" s="37"/>
      <c r="E60" s="37"/>
      <c r="F60" s="38">
        <v>412</v>
      </c>
      <c r="G60" s="38" t="s">
        <v>94</v>
      </c>
      <c r="H60" s="61"/>
      <c r="I60" s="37"/>
      <c r="J60" s="19" t="s">
        <v>95</v>
      </c>
      <c r="K60" s="24">
        <f>SUM(K61:K62)</f>
        <v>300000</v>
      </c>
      <c r="L60" s="24">
        <f t="shared" ref="L60:N60" si="14">SUM(L61:L62)</f>
        <v>0</v>
      </c>
      <c r="M60" s="24">
        <f t="shared" si="14"/>
        <v>0</v>
      </c>
      <c r="N60" s="24">
        <f t="shared" si="14"/>
        <v>0</v>
      </c>
      <c r="O60" s="24">
        <f t="shared" si="11"/>
        <v>300000</v>
      </c>
      <c r="P60" s="24">
        <f>SUM(P61:P62)</f>
        <v>70000</v>
      </c>
      <c r="Q60" s="26">
        <f t="shared" si="2"/>
        <v>370000</v>
      </c>
    </row>
    <row r="61" spans="1:17" ht="34.200000000000003" x14ac:dyDescent="0.3">
      <c r="A61" s="45"/>
      <c r="B61" s="45"/>
      <c r="C61" s="45"/>
      <c r="D61" s="45"/>
      <c r="E61" s="45"/>
      <c r="F61" s="37"/>
      <c r="G61" s="37"/>
      <c r="H61" s="56" t="s">
        <v>191</v>
      </c>
      <c r="I61" s="47" t="s">
        <v>96</v>
      </c>
      <c r="J61" s="21" t="s">
        <v>97</v>
      </c>
      <c r="K61" s="78">
        <v>100000</v>
      </c>
      <c r="L61" s="78">
        <v>0</v>
      </c>
      <c r="M61" s="78">
        <v>0</v>
      </c>
      <c r="N61" s="78">
        <v>0</v>
      </c>
      <c r="O61" s="25">
        <f t="shared" si="11"/>
        <v>100000</v>
      </c>
      <c r="P61" s="74">
        <v>50000</v>
      </c>
      <c r="Q61" s="74">
        <f t="shared" si="2"/>
        <v>150000</v>
      </c>
    </row>
    <row r="62" spans="1:17" ht="22.8" x14ac:dyDescent="0.3">
      <c r="A62" s="75"/>
      <c r="B62" s="75"/>
      <c r="C62" s="75"/>
      <c r="D62" s="75"/>
      <c r="E62" s="75"/>
      <c r="F62" s="46"/>
      <c r="G62" s="46"/>
      <c r="H62" s="45" t="s">
        <v>192</v>
      </c>
      <c r="I62" s="57" t="s">
        <v>98</v>
      </c>
      <c r="J62" s="15" t="s">
        <v>99</v>
      </c>
      <c r="K62" s="78">
        <v>200000</v>
      </c>
      <c r="L62" s="78">
        <v>0</v>
      </c>
      <c r="M62" s="78">
        <v>0</v>
      </c>
      <c r="N62" s="78">
        <v>0</v>
      </c>
      <c r="O62" s="25">
        <f t="shared" si="11"/>
        <v>200000</v>
      </c>
      <c r="P62" s="74">
        <v>20000</v>
      </c>
      <c r="Q62" s="74">
        <f t="shared" si="2"/>
        <v>220000</v>
      </c>
    </row>
    <row r="63" spans="1:17" ht="15" customHeight="1" x14ac:dyDescent="0.3">
      <c r="A63" s="37"/>
      <c r="B63" s="37"/>
      <c r="C63" s="37"/>
      <c r="D63" s="37"/>
      <c r="E63" s="37"/>
      <c r="F63" s="38">
        <v>413</v>
      </c>
      <c r="G63" s="38" t="s">
        <v>100</v>
      </c>
      <c r="H63" s="61"/>
      <c r="I63" s="37"/>
      <c r="J63" s="19" t="s">
        <v>101</v>
      </c>
      <c r="K63" s="24">
        <f>SUM(K64:K70)</f>
        <v>922000</v>
      </c>
      <c r="L63" s="24">
        <f t="shared" ref="L63:N63" si="15">SUM(L64:L70)</f>
        <v>0</v>
      </c>
      <c r="M63" s="24">
        <f t="shared" si="15"/>
        <v>0</v>
      </c>
      <c r="N63" s="24">
        <f t="shared" si="15"/>
        <v>0</v>
      </c>
      <c r="O63" s="24">
        <f t="shared" si="11"/>
        <v>922000</v>
      </c>
      <c r="P63" s="24">
        <f t="shared" ref="P63" si="16">SUM(P64:P70)</f>
        <v>135901</v>
      </c>
      <c r="Q63" s="24">
        <f t="shared" si="2"/>
        <v>1057901</v>
      </c>
    </row>
    <row r="64" spans="1:17" ht="22.8" x14ac:dyDescent="0.3">
      <c r="A64" s="45"/>
      <c r="B64" s="45"/>
      <c r="C64" s="45"/>
      <c r="D64" s="45"/>
      <c r="E64" s="45"/>
      <c r="F64" s="37"/>
      <c r="G64" s="37"/>
      <c r="H64" s="56" t="s">
        <v>193</v>
      </c>
      <c r="I64" s="47" t="s">
        <v>102</v>
      </c>
      <c r="J64" s="21" t="s">
        <v>103</v>
      </c>
      <c r="K64" s="78">
        <v>230000</v>
      </c>
      <c r="L64" s="78">
        <v>0</v>
      </c>
      <c r="M64" s="78">
        <v>0</v>
      </c>
      <c r="N64" s="77">
        <v>0</v>
      </c>
      <c r="O64" s="25">
        <f t="shared" si="11"/>
        <v>230000</v>
      </c>
      <c r="P64" s="74">
        <v>50000</v>
      </c>
      <c r="Q64" s="74">
        <f t="shared" si="2"/>
        <v>280000</v>
      </c>
    </row>
    <row r="65" spans="1:17" ht="22.8" x14ac:dyDescent="0.3">
      <c r="A65" s="75"/>
      <c r="B65" s="75"/>
      <c r="C65" s="75"/>
      <c r="D65" s="75"/>
      <c r="E65" s="75"/>
      <c r="F65" s="46"/>
      <c r="G65" s="46"/>
      <c r="H65" s="61" t="s">
        <v>194</v>
      </c>
      <c r="I65" s="57" t="s">
        <v>104</v>
      </c>
      <c r="J65" s="15" t="s">
        <v>105</v>
      </c>
      <c r="K65" s="78">
        <v>44000</v>
      </c>
      <c r="L65" s="78">
        <v>0</v>
      </c>
      <c r="M65" s="78">
        <v>0</v>
      </c>
      <c r="N65" s="77">
        <v>0</v>
      </c>
      <c r="O65" s="25">
        <f t="shared" si="11"/>
        <v>44000</v>
      </c>
      <c r="P65" s="74">
        <v>35901</v>
      </c>
      <c r="Q65" s="74">
        <f t="shared" si="2"/>
        <v>79901</v>
      </c>
    </row>
    <row r="66" spans="1:17" x14ac:dyDescent="0.3">
      <c r="A66" s="45"/>
      <c r="B66" s="45"/>
      <c r="C66" s="45"/>
      <c r="D66" s="45"/>
      <c r="E66" s="45"/>
      <c r="F66" s="37"/>
      <c r="G66" s="37"/>
      <c r="H66" s="61" t="s">
        <v>195</v>
      </c>
      <c r="I66" s="47" t="s">
        <v>106</v>
      </c>
      <c r="J66" s="21" t="s">
        <v>107</v>
      </c>
      <c r="K66" s="78">
        <v>300000</v>
      </c>
      <c r="L66" s="78">
        <v>0</v>
      </c>
      <c r="M66" s="78">
        <v>0</v>
      </c>
      <c r="N66" s="77">
        <v>0</v>
      </c>
      <c r="O66" s="25">
        <f t="shared" si="11"/>
        <v>300000</v>
      </c>
      <c r="P66" s="74">
        <v>0</v>
      </c>
      <c r="Q66" s="74">
        <f t="shared" si="2"/>
        <v>300000</v>
      </c>
    </row>
    <row r="67" spans="1:17" ht="22.8" x14ac:dyDescent="0.3">
      <c r="A67" s="45"/>
      <c r="B67" s="45"/>
      <c r="C67" s="45"/>
      <c r="D67" s="45"/>
      <c r="E67" s="45"/>
      <c r="F67" s="37"/>
      <c r="G67" s="37"/>
      <c r="H67" s="61" t="s">
        <v>196</v>
      </c>
      <c r="I67" s="47">
        <v>4265</v>
      </c>
      <c r="J67" s="21" t="s">
        <v>143</v>
      </c>
      <c r="K67" s="78">
        <v>0</v>
      </c>
      <c r="L67" s="78">
        <v>0</v>
      </c>
      <c r="M67" s="78">
        <v>0</v>
      </c>
      <c r="N67" s="77">
        <v>0</v>
      </c>
      <c r="O67" s="25">
        <f t="shared" si="11"/>
        <v>0</v>
      </c>
      <c r="P67" s="74">
        <v>0</v>
      </c>
      <c r="Q67" s="74">
        <f t="shared" si="2"/>
        <v>0</v>
      </c>
    </row>
    <row r="68" spans="1:17" ht="22.8" x14ac:dyDescent="0.3">
      <c r="A68" s="45"/>
      <c r="B68" s="45"/>
      <c r="C68" s="45"/>
      <c r="D68" s="45"/>
      <c r="E68" s="45"/>
      <c r="F68" s="37"/>
      <c r="G68" s="37"/>
      <c r="H68" s="61" t="s">
        <v>197</v>
      </c>
      <c r="I68" s="47" t="s">
        <v>108</v>
      </c>
      <c r="J68" s="21" t="s">
        <v>109</v>
      </c>
      <c r="K68" s="78">
        <v>80000</v>
      </c>
      <c r="L68" s="78">
        <v>0</v>
      </c>
      <c r="M68" s="78">
        <v>0</v>
      </c>
      <c r="N68" s="77">
        <v>0</v>
      </c>
      <c r="O68" s="25">
        <f t="shared" si="11"/>
        <v>80000</v>
      </c>
      <c r="P68" s="74">
        <v>0</v>
      </c>
      <c r="Q68" s="74">
        <f t="shared" si="2"/>
        <v>80000</v>
      </c>
    </row>
    <row r="69" spans="1:17" ht="24.75" customHeight="1" x14ac:dyDescent="0.3">
      <c r="A69" s="45"/>
      <c r="B69" s="45"/>
      <c r="C69" s="45"/>
      <c r="D69" s="45"/>
      <c r="E69" s="45"/>
      <c r="F69" s="37"/>
      <c r="G69" s="37"/>
      <c r="H69" s="61" t="s">
        <v>198</v>
      </c>
      <c r="I69" s="47" t="s">
        <v>110</v>
      </c>
      <c r="J69" s="21" t="s">
        <v>111</v>
      </c>
      <c r="K69" s="78">
        <v>208000</v>
      </c>
      <c r="L69" s="78">
        <v>0</v>
      </c>
      <c r="M69" s="78">
        <v>0</v>
      </c>
      <c r="N69" s="77">
        <v>0</v>
      </c>
      <c r="O69" s="25">
        <f t="shared" si="11"/>
        <v>208000</v>
      </c>
      <c r="P69" s="74">
        <v>50000</v>
      </c>
      <c r="Q69" s="74">
        <f t="shared" si="2"/>
        <v>258000</v>
      </c>
    </row>
    <row r="70" spans="1:17" ht="22.8" x14ac:dyDescent="0.3">
      <c r="A70" s="45"/>
      <c r="B70" s="45"/>
      <c r="C70" s="45"/>
      <c r="D70" s="45"/>
      <c r="E70" s="45"/>
      <c r="F70" s="37"/>
      <c r="G70" s="37"/>
      <c r="H70" s="61" t="s">
        <v>199</v>
      </c>
      <c r="I70" s="47" t="s">
        <v>112</v>
      </c>
      <c r="J70" s="21" t="s">
        <v>141</v>
      </c>
      <c r="K70" s="78">
        <v>60000</v>
      </c>
      <c r="L70" s="78">
        <v>0</v>
      </c>
      <c r="M70" s="78">
        <v>0</v>
      </c>
      <c r="N70" s="77">
        <v>0</v>
      </c>
      <c r="O70" s="25">
        <f t="shared" si="11"/>
        <v>60000</v>
      </c>
      <c r="P70" s="78">
        <v>0</v>
      </c>
      <c r="Q70" s="74">
        <f t="shared" si="2"/>
        <v>60000</v>
      </c>
    </row>
    <row r="71" spans="1:17" ht="24" x14ac:dyDescent="0.3">
      <c r="A71" s="45"/>
      <c r="B71" s="45"/>
      <c r="C71" s="45"/>
      <c r="D71" s="45"/>
      <c r="E71" s="45"/>
      <c r="F71" s="37">
        <v>414</v>
      </c>
      <c r="G71" s="37">
        <v>444</v>
      </c>
      <c r="H71" s="61"/>
      <c r="I71" s="38"/>
      <c r="J71" s="19" t="s">
        <v>113</v>
      </c>
      <c r="K71" s="84">
        <f>SUM(K72)</f>
        <v>0</v>
      </c>
      <c r="L71" s="84">
        <f t="shared" ref="L71:N71" si="17">SUM(L72)</f>
        <v>0</v>
      </c>
      <c r="M71" s="84">
        <f t="shared" si="17"/>
        <v>0</v>
      </c>
      <c r="N71" s="84">
        <f t="shared" si="17"/>
        <v>0</v>
      </c>
      <c r="O71" s="84">
        <f t="shared" si="11"/>
        <v>0</v>
      </c>
      <c r="P71" s="84">
        <f>SUM(P72)</f>
        <v>0</v>
      </c>
      <c r="Q71" s="26">
        <f t="shared" si="2"/>
        <v>0</v>
      </c>
    </row>
    <row r="72" spans="1:17" x14ac:dyDescent="0.3">
      <c r="A72" s="45"/>
      <c r="B72" s="45"/>
      <c r="C72" s="45"/>
      <c r="D72" s="45"/>
      <c r="E72" s="45"/>
      <c r="F72" s="50"/>
      <c r="G72" s="37"/>
      <c r="H72" s="63" t="s">
        <v>200</v>
      </c>
      <c r="I72" s="47">
        <v>4442</v>
      </c>
      <c r="J72" s="21" t="s">
        <v>114</v>
      </c>
      <c r="K72" s="74">
        <v>0</v>
      </c>
      <c r="L72" s="74">
        <v>0</v>
      </c>
      <c r="M72" s="74">
        <v>0</v>
      </c>
      <c r="N72" s="74">
        <v>0</v>
      </c>
      <c r="O72" s="25">
        <f t="shared" si="11"/>
        <v>0</v>
      </c>
      <c r="P72" s="74">
        <v>0</v>
      </c>
      <c r="Q72" s="74">
        <f t="shared" si="2"/>
        <v>0</v>
      </c>
    </row>
    <row r="73" spans="1:17" ht="24" x14ac:dyDescent="0.3">
      <c r="A73" s="49"/>
      <c r="B73" s="49"/>
      <c r="C73" s="49"/>
      <c r="D73" s="49"/>
      <c r="E73" s="49"/>
      <c r="F73" s="50">
        <v>415</v>
      </c>
      <c r="G73" s="129">
        <v>463</v>
      </c>
      <c r="H73" s="63"/>
      <c r="I73" s="62"/>
      <c r="J73" s="14" t="s">
        <v>115</v>
      </c>
      <c r="K73" s="26">
        <f>SUM(K74)</f>
        <v>0</v>
      </c>
      <c r="L73" s="26">
        <f t="shared" ref="L73:N73" si="18">SUM(L74)</f>
        <v>0</v>
      </c>
      <c r="M73" s="26">
        <f t="shared" si="18"/>
        <v>0</v>
      </c>
      <c r="N73" s="26">
        <f t="shared" si="18"/>
        <v>0</v>
      </c>
      <c r="O73" s="26">
        <f t="shared" si="11"/>
        <v>0</v>
      </c>
      <c r="P73" s="26">
        <f>SUM(P74)</f>
        <v>0</v>
      </c>
      <c r="Q73" s="26">
        <f t="shared" si="2"/>
        <v>0</v>
      </c>
    </row>
    <row r="74" spans="1:17" ht="22.8" x14ac:dyDescent="0.3">
      <c r="A74" s="48"/>
      <c r="B74" s="48"/>
      <c r="C74" s="48"/>
      <c r="D74" s="48"/>
      <c r="E74" s="48"/>
      <c r="F74" s="50"/>
      <c r="G74" s="129"/>
      <c r="H74" s="63" t="s">
        <v>201</v>
      </c>
      <c r="I74" s="63">
        <v>4631</v>
      </c>
      <c r="J74" s="20" t="s">
        <v>116</v>
      </c>
      <c r="K74" s="85">
        <v>0</v>
      </c>
      <c r="L74" s="85">
        <v>0</v>
      </c>
      <c r="M74" s="85">
        <v>0</v>
      </c>
      <c r="N74" s="85">
        <v>0</v>
      </c>
      <c r="O74" s="25">
        <f t="shared" si="11"/>
        <v>0</v>
      </c>
      <c r="P74" s="74">
        <v>0</v>
      </c>
      <c r="Q74" s="74">
        <f t="shared" si="2"/>
        <v>0</v>
      </c>
    </row>
    <row r="75" spans="1:17" ht="24" x14ac:dyDescent="0.3">
      <c r="A75" s="48"/>
      <c r="B75" s="48"/>
      <c r="C75" s="48"/>
      <c r="D75" s="48"/>
      <c r="E75" s="48"/>
      <c r="F75" s="50">
        <v>416</v>
      </c>
      <c r="G75" s="64">
        <v>465</v>
      </c>
      <c r="H75" s="63"/>
      <c r="I75" s="64"/>
      <c r="J75" s="79" t="s">
        <v>117</v>
      </c>
      <c r="K75" s="26">
        <f>SUM(K76)</f>
        <v>923554</v>
      </c>
      <c r="L75" s="26">
        <f t="shared" ref="L75:N75" si="19">SUM(L76)</f>
        <v>0</v>
      </c>
      <c r="M75" s="26">
        <f t="shared" si="19"/>
        <v>0</v>
      </c>
      <c r="N75" s="26">
        <f t="shared" si="19"/>
        <v>0</v>
      </c>
      <c r="O75" s="26">
        <f t="shared" si="11"/>
        <v>923554</v>
      </c>
      <c r="P75" s="26">
        <f>SUM(P76)</f>
        <v>1000</v>
      </c>
      <c r="Q75" s="26">
        <f t="shared" si="2"/>
        <v>924554</v>
      </c>
    </row>
    <row r="76" spans="1:17" ht="22.8" x14ac:dyDescent="0.3">
      <c r="A76" s="48"/>
      <c r="B76" s="48"/>
      <c r="C76" s="48"/>
      <c r="D76" s="48"/>
      <c r="E76" s="48"/>
      <c r="F76" s="50"/>
      <c r="G76" s="129"/>
      <c r="H76" s="45" t="s">
        <v>202</v>
      </c>
      <c r="I76" s="51" t="s">
        <v>118</v>
      </c>
      <c r="J76" s="80" t="s">
        <v>152</v>
      </c>
      <c r="K76" s="74">
        <v>923554</v>
      </c>
      <c r="L76" s="74">
        <v>0</v>
      </c>
      <c r="M76" s="74">
        <v>0</v>
      </c>
      <c r="N76" s="74">
        <v>0</v>
      </c>
      <c r="O76" s="25">
        <f t="shared" si="11"/>
        <v>923554</v>
      </c>
      <c r="P76" s="77">
        <v>1000</v>
      </c>
      <c r="Q76" s="74">
        <f t="shared" si="2"/>
        <v>924554</v>
      </c>
    </row>
    <row r="77" spans="1:17" ht="24" x14ac:dyDescent="0.3">
      <c r="A77" s="37"/>
      <c r="B77" s="37"/>
      <c r="C77" s="37"/>
      <c r="D77" s="37"/>
      <c r="E77" s="37"/>
      <c r="F77" s="38">
        <v>417</v>
      </c>
      <c r="G77" s="38" t="s">
        <v>119</v>
      </c>
      <c r="H77" s="61"/>
      <c r="I77" s="37"/>
      <c r="J77" s="19" t="s">
        <v>153</v>
      </c>
      <c r="K77" s="24">
        <f>SUM(K78:K80)</f>
        <v>70000</v>
      </c>
      <c r="L77" s="24">
        <f t="shared" ref="L77:N77" si="20">SUM(L78:L80)</f>
        <v>0</v>
      </c>
      <c r="M77" s="24">
        <f t="shared" si="20"/>
        <v>0</v>
      </c>
      <c r="N77" s="24">
        <f t="shared" si="20"/>
        <v>0</v>
      </c>
      <c r="O77" s="24">
        <f t="shared" ref="O77:O106" si="21">SUM(K77:N77)</f>
        <v>70000</v>
      </c>
      <c r="P77" s="24">
        <f>SUM(P78:P80)</f>
        <v>110000</v>
      </c>
      <c r="Q77" s="26">
        <f t="shared" si="2"/>
        <v>180000</v>
      </c>
    </row>
    <row r="78" spans="1:17" x14ac:dyDescent="0.3">
      <c r="A78" s="45"/>
      <c r="B78" s="45"/>
      <c r="C78" s="45"/>
      <c r="D78" s="45"/>
      <c r="E78" s="45"/>
      <c r="F78" s="37"/>
      <c r="G78" s="37"/>
      <c r="H78" s="61" t="s">
        <v>203</v>
      </c>
      <c r="I78" s="47">
        <v>4821</v>
      </c>
      <c r="J78" s="21" t="s">
        <v>120</v>
      </c>
      <c r="K78" s="74">
        <v>25000</v>
      </c>
      <c r="L78" s="74">
        <v>0</v>
      </c>
      <c r="M78" s="74">
        <v>0</v>
      </c>
      <c r="N78" s="74">
        <v>0</v>
      </c>
      <c r="O78" s="25">
        <f t="shared" si="21"/>
        <v>25000</v>
      </c>
      <c r="P78" s="78">
        <v>50000</v>
      </c>
      <c r="Q78" s="74">
        <f t="shared" ref="Q78:Q106" si="22">O78+P78</f>
        <v>75000</v>
      </c>
    </row>
    <row r="79" spans="1:17" x14ac:dyDescent="0.3">
      <c r="A79" s="45"/>
      <c r="B79" s="45"/>
      <c r="C79" s="45"/>
      <c r="D79" s="45"/>
      <c r="E79" s="45"/>
      <c r="F79" s="37"/>
      <c r="G79" s="37"/>
      <c r="H79" s="61" t="s">
        <v>204</v>
      </c>
      <c r="I79" s="47">
        <v>4822</v>
      </c>
      <c r="J79" s="21" t="s">
        <v>121</v>
      </c>
      <c r="K79" s="74">
        <v>25000</v>
      </c>
      <c r="L79" s="74">
        <v>0</v>
      </c>
      <c r="M79" s="74">
        <v>0</v>
      </c>
      <c r="N79" s="74">
        <v>0</v>
      </c>
      <c r="O79" s="25">
        <f t="shared" si="21"/>
        <v>25000</v>
      </c>
      <c r="P79" s="78">
        <v>30000</v>
      </c>
      <c r="Q79" s="74">
        <f t="shared" si="22"/>
        <v>55000</v>
      </c>
    </row>
    <row r="80" spans="1:17" ht="22.8" x14ac:dyDescent="0.3">
      <c r="A80" s="45"/>
      <c r="B80" s="45"/>
      <c r="C80" s="45"/>
      <c r="D80" s="45"/>
      <c r="E80" s="45"/>
      <c r="F80" s="37"/>
      <c r="G80" s="37"/>
      <c r="H80" s="45" t="s">
        <v>205</v>
      </c>
      <c r="I80" s="47">
        <v>4823</v>
      </c>
      <c r="J80" s="21" t="s">
        <v>154</v>
      </c>
      <c r="K80" s="74">
        <v>20000</v>
      </c>
      <c r="L80" s="74">
        <v>0</v>
      </c>
      <c r="M80" s="74">
        <v>0</v>
      </c>
      <c r="N80" s="74">
        <v>0</v>
      </c>
      <c r="O80" s="25">
        <f t="shared" si="21"/>
        <v>20000</v>
      </c>
      <c r="P80" s="78">
        <v>30000</v>
      </c>
      <c r="Q80" s="74">
        <f t="shared" si="22"/>
        <v>50000</v>
      </c>
    </row>
    <row r="81" spans="1:48" ht="24" x14ac:dyDescent="0.3">
      <c r="A81" s="37"/>
      <c r="B81" s="37"/>
      <c r="C81" s="37"/>
      <c r="D81" s="37"/>
      <c r="E81" s="37"/>
      <c r="F81" s="38">
        <v>418</v>
      </c>
      <c r="G81" s="38">
        <v>483</v>
      </c>
      <c r="H81" s="61"/>
      <c r="I81" s="37"/>
      <c r="J81" s="19" t="s">
        <v>122</v>
      </c>
      <c r="K81" s="84">
        <f>SUM(K82)</f>
        <v>50000</v>
      </c>
      <c r="L81" s="84">
        <f t="shared" ref="L81:N81" si="23">SUM(L82)</f>
        <v>0</v>
      </c>
      <c r="M81" s="84">
        <f t="shared" si="23"/>
        <v>0</v>
      </c>
      <c r="N81" s="84">
        <f t="shared" si="23"/>
        <v>0</v>
      </c>
      <c r="O81" s="84">
        <f t="shared" si="21"/>
        <v>50000</v>
      </c>
      <c r="P81" s="84">
        <f>SUM(P82)</f>
        <v>50000</v>
      </c>
      <c r="Q81" s="26">
        <f t="shared" si="22"/>
        <v>100000</v>
      </c>
    </row>
    <row r="82" spans="1:48" ht="22.8" x14ac:dyDescent="0.3">
      <c r="A82" s="45"/>
      <c r="B82" s="45"/>
      <c r="C82" s="45"/>
      <c r="D82" s="45"/>
      <c r="E82" s="45"/>
      <c r="F82" s="37"/>
      <c r="G82" s="37"/>
      <c r="H82" s="61" t="s">
        <v>206</v>
      </c>
      <c r="I82" s="47">
        <v>4831</v>
      </c>
      <c r="J82" s="21" t="s">
        <v>122</v>
      </c>
      <c r="K82" s="74">
        <v>50000</v>
      </c>
      <c r="L82" s="74">
        <v>0</v>
      </c>
      <c r="M82" s="74">
        <v>0</v>
      </c>
      <c r="N82" s="74">
        <v>0</v>
      </c>
      <c r="O82" s="25">
        <f t="shared" si="21"/>
        <v>50000</v>
      </c>
      <c r="P82" s="74">
        <v>50000</v>
      </c>
      <c r="Q82" s="74">
        <f t="shared" si="22"/>
        <v>100000</v>
      </c>
    </row>
    <row r="83" spans="1:48" ht="48" x14ac:dyDescent="0.3">
      <c r="A83" s="45"/>
      <c r="B83" s="45"/>
      <c r="C83" s="45"/>
      <c r="D83" s="45"/>
      <c r="E83" s="45"/>
      <c r="F83" s="37">
        <v>419</v>
      </c>
      <c r="G83" s="37">
        <v>485</v>
      </c>
      <c r="H83" s="61"/>
      <c r="I83" s="47"/>
      <c r="J83" s="19" t="s">
        <v>123</v>
      </c>
      <c r="K83" s="26">
        <f>SUM(K84)</f>
        <v>0</v>
      </c>
      <c r="L83" s="26">
        <f t="shared" ref="L83:N83" si="24">SUM(L84)</f>
        <v>0</v>
      </c>
      <c r="M83" s="26">
        <f t="shared" si="24"/>
        <v>0</v>
      </c>
      <c r="N83" s="26">
        <f t="shared" si="24"/>
        <v>0</v>
      </c>
      <c r="O83" s="26">
        <f t="shared" si="21"/>
        <v>0</v>
      </c>
      <c r="P83" s="26">
        <f>SUM(P84)</f>
        <v>0</v>
      </c>
      <c r="Q83" s="26">
        <f t="shared" si="22"/>
        <v>0</v>
      </c>
    </row>
    <row r="84" spans="1:48" ht="34.200000000000003" x14ac:dyDescent="0.3">
      <c r="A84" s="45"/>
      <c r="B84" s="45"/>
      <c r="C84" s="45"/>
      <c r="D84" s="45"/>
      <c r="E84" s="45"/>
      <c r="F84" s="37"/>
      <c r="G84" s="37"/>
      <c r="H84" s="136" t="s">
        <v>207</v>
      </c>
      <c r="I84" s="47">
        <v>4851</v>
      </c>
      <c r="J84" s="21" t="s">
        <v>123</v>
      </c>
      <c r="K84" s="74">
        <v>0</v>
      </c>
      <c r="L84" s="74">
        <v>0</v>
      </c>
      <c r="M84" s="74">
        <v>0</v>
      </c>
      <c r="N84" s="74">
        <v>0</v>
      </c>
      <c r="O84" s="74">
        <f t="shared" si="21"/>
        <v>0</v>
      </c>
      <c r="P84" s="74">
        <v>0</v>
      </c>
      <c r="Q84" s="74">
        <f t="shared" si="22"/>
        <v>0</v>
      </c>
    </row>
    <row r="85" spans="1:48" s="97" customFormat="1" ht="24" x14ac:dyDescent="0.25">
      <c r="A85" s="93"/>
      <c r="B85" s="93"/>
      <c r="C85" s="93"/>
      <c r="D85" s="93"/>
      <c r="E85" s="93"/>
      <c r="F85" s="134">
        <v>420</v>
      </c>
      <c r="G85" s="134">
        <v>511</v>
      </c>
      <c r="H85" s="136"/>
      <c r="I85" s="94"/>
      <c r="J85" s="95" t="s">
        <v>124</v>
      </c>
      <c r="K85" s="96">
        <f>SUM(K86)</f>
        <v>0</v>
      </c>
      <c r="L85" s="96">
        <f t="shared" ref="L85:N85" si="25">SUM(L86)</f>
        <v>0</v>
      </c>
      <c r="M85" s="96">
        <f t="shared" si="25"/>
        <v>0</v>
      </c>
      <c r="N85" s="96">
        <f t="shared" si="25"/>
        <v>0</v>
      </c>
      <c r="O85" s="96">
        <f t="shared" si="21"/>
        <v>0</v>
      </c>
      <c r="P85" s="123">
        <f>SUM(P86)</f>
        <v>0</v>
      </c>
      <c r="Q85" s="123">
        <f t="shared" si="22"/>
        <v>0</v>
      </c>
      <c r="X85" s="98"/>
      <c r="AH85" s="87"/>
      <c r="AI85" s="88"/>
      <c r="AJ85" s="99"/>
      <c r="AK85" s="99"/>
      <c r="AL85" s="100"/>
      <c r="AM85" s="101"/>
      <c r="AN85" s="101"/>
      <c r="AO85" s="101"/>
      <c r="AP85" s="101"/>
      <c r="AQ85" s="101"/>
      <c r="AR85" s="101"/>
      <c r="AS85" s="101"/>
      <c r="AT85" s="101"/>
      <c r="AU85" s="101"/>
      <c r="AV85" s="99"/>
    </row>
    <row r="86" spans="1:48" s="106" customFormat="1" ht="12" x14ac:dyDescent="0.2">
      <c r="A86" s="102"/>
      <c r="B86" s="102"/>
      <c r="C86" s="102"/>
      <c r="D86" s="102"/>
      <c r="E86" s="102"/>
      <c r="F86" s="134"/>
      <c r="G86" s="134"/>
      <c r="H86" s="136" t="s">
        <v>208</v>
      </c>
      <c r="I86" s="103">
        <v>5114</v>
      </c>
      <c r="J86" s="104" t="s">
        <v>126</v>
      </c>
      <c r="K86" s="105">
        <v>0</v>
      </c>
      <c r="L86" s="105">
        <v>0</v>
      </c>
      <c r="M86" s="105">
        <v>0</v>
      </c>
      <c r="N86" s="105">
        <v>0</v>
      </c>
      <c r="O86" s="25">
        <f t="shared" si="21"/>
        <v>0</v>
      </c>
      <c r="P86" s="124">
        <v>0</v>
      </c>
      <c r="Q86" s="124">
        <f t="shared" si="22"/>
        <v>0</v>
      </c>
      <c r="X86" s="107"/>
      <c r="AH86" s="89"/>
      <c r="AI86" s="90"/>
      <c r="AJ86" s="108"/>
      <c r="AK86" s="108"/>
      <c r="AL86" s="109"/>
      <c r="AM86" s="110"/>
      <c r="AN86" s="110"/>
      <c r="AO86" s="110"/>
      <c r="AP86" s="110"/>
      <c r="AQ86" s="110"/>
      <c r="AR86" s="110"/>
      <c r="AS86" s="110"/>
      <c r="AT86" s="110"/>
      <c r="AU86" s="110"/>
      <c r="AV86" s="108"/>
    </row>
    <row r="87" spans="1:48" s="112" customFormat="1" ht="12" x14ac:dyDescent="0.2">
      <c r="A87" s="102"/>
      <c r="B87" s="102"/>
      <c r="C87" s="102"/>
      <c r="D87" s="102"/>
      <c r="E87" s="102"/>
      <c r="F87" s="134">
        <v>421</v>
      </c>
      <c r="G87" s="134">
        <v>512</v>
      </c>
      <c r="H87" s="136"/>
      <c r="I87" s="94"/>
      <c r="J87" s="111" t="s">
        <v>144</v>
      </c>
      <c r="K87" s="96">
        <f>SUM(K88:K93)</f>
        <v>2800000</v>
      </c>
      <c r="L87" s="96">
        <f t="shared" ref="L87:N87" si="26">SUM(L88:L93)</f>
        <v>0</v>
      </c>
      <c r="M87" s="96">
        <f t="shared" si="26"/>
        <v>0</v>
      </c>
      <c r="N87" s="96">
        <f t="shared" si="26"/>
        <v>0</v>
      </c>
      <c r="O87" s="96">
        <f t="shared" si="21"/>
        <v>2800000</v>
      </c>
      <c r="P87" s="125">
        <f>SUM(P88:P93)</f>
        <v>0</v>
      </c>
      <c r="Q87" s="125">
        <f t="shared" si="22"/>
        <v>2800000</v>
      </c>
    </row>
    <row r="88" spans="1:48" s="112" customFormat="1" ht="12" x14ac:dyDescent="0.2">
      <c r="A88" s="102"/>
      <c r="B88" s="102"/>
      <c r="C88" s="102"/>
      <c r="D88" s="102"/>
      <c r="E88" s="102"/>
      <c r="F88" s="134"/>
      <c r="G88" s="134"/>
      <c r="H88" s="136" t="s">
        <v>209</v>
      </c>
      <c r="I88" s="103">
        <v>5121</v>
      </c>
      <c r="J88" s="104" t="s">
        <v>127</v>
      </c>
      <c r="K88" s="105">
        <v>2500000</v>
      </c>
      <c r="L88" s="105">
        <v>0</v>
      </c>
      <c r="M88" s="105">
        <v>0</v>
      </c>
      <c r="N88" s="105">
        <v>0</v>
      </c>
      <c r="O88" s="25">
        <f t="shared" si="21"/>
        <v>2500000</v>
      </c>
      <c r="P88" s="126">
        <v>0</v>
      </c>
      <c r="Q88" s="126">
        <f t="shared" si="22"/>
        <v>2500000</v>
      </c>
    </row>
    <row r="89" spans="1:48" s="112" customFormat="1" ht="12" x14ac:dyDescent="0.2">
      <c r="A89" s="102"/>
      <c r="B89" s="102"/>
      <c r="C89" s="102"/>
      <c r="D89" s="102"/>
      <c r="E89" s="102"/>
      <c r="F89" s="134"/>
      <c r="G89" s="134"/>
      <c r="H89" s="136" t="s">
        <v>210</v>
      </c>
      <c r="I89" s="103" t="s">
        <v>145</v>
      </c>
      <c r="J89" s="104" t="s">
        <v>128</v>
      </c>
      <c r="K89" s="105">
        <v>300000</v>
      </c>
      <c r="L89" s="105">
        <v>0</v>
      </c>
      <c r="M89" s="105">
        <v>0</v>
      </c>
      <c r="N89" s="105">
        <v>0</v>
      </c>
      <c r="O89" s="25">
        <f t="shared" si="21"/>
        <v>300000</v>
      </c>
      <c r="P89" s="126">
        <v>0</v>
      </c>
      <c r="Q89" s="126">
        <f t="shared" si="22"/>
        <v>300000</v>
      </c>
    </row>
    <row r="90" spans="1:48" s="112" customFormat="1" ht="22.8" x14ac:dyDescent="0.2">
      <c r="A90" s="102"/>
      <c r="B90" s="102"/>
      <c r="C90" s="102"/>
      <c r="D90" s="102"/>
      <c r="E90" s="102"/>
      <c r="F90" s="134"/>
      <c r="G90" s="134"/>
      <c r="H90" s="136" t="s">
        <v>211</v>
      </c>
      <c r="I90" s="103">
        <v>5125</v>
      </c>
      <c r="J90" s="104" t="s">
        <v>129</v>
      </c>
      <c r="K90" s="105">
        <v>0</v>
      </c>
      <c r="L90" s="105">
        <v>0</v>
      </c>
      <c r="M90" s="105">
        <v>0</v>
      </c>
      <c r="N90" s="105">
        <v>0</v>
      </c>
      <c r="O90" s="25">
        <f t="shared" si="21"/>
        <v>0</v>
      </c>
      <c r="P90" s="126">
        <v>0</v>
      </c>
      <c r="Q90" s="126">
        <f t="shared" si="22"/>
        <v>0</v>
      </c>
    </row>
    <row r="91" spans="1:48" s="112" customFormat="1" ht="22.8" x14ac:dyDescent="0.2">
      <c r="A91" s="102"/>
      <c r="B91" s="102"/>
      <c r="C91" s="102"/>
      <c r="D91" s="102"/>
      <c r="E91" s="102"/>
      <c r="F91" s="134"/>
      <c r="G91" s="134"/>
      <c r="H91" s="136" t="s">
        <v>212</v>
      </c>
      <c r="I91" s="103">
        <v>5126</v>
      </c>
      <c r="J91" s="104" t="s">
        <v>130</v>
      </c>
      <c r="K91" s="105">
        <v>0</v>
      </c>
      <c r="L91" s="105">
        <v>0</v>
      </c>
      <c r="M91" s="105">
        <v>0</v>
      </c>
      <c r="N91" s="105">
        <v>0</v>
      </c>
      <c r="O91" s="25">
        <f t="shared" si="21"/>
        <v>0</v>
      </c>
      <c r="P91" s="126">
        <v>0</v>
      </c>
      <c r="Q91" s="126">
        <f t="shared" si="22"/>
        <v>0</v>
      </c>
    </row>
    <row r="92" spans="1:48" s="112" customFormat="1" ht="22.8" x14ac:dyDescent="0.2">
      <c r="A92" s="102"/>
      <c r="B92" s="102"/>
      <c r="C92" s="102"/>
      <c r="D92" s="102"/>
      <c r="E92" s="102"/>
      <c r="F92" s="134"/>
      <c r="G92" s="134"/>
      <c r="H92" s="136" t="s">
        <v>213</v>
      </c>
      <c r="I92" s="103">
        <v>5128</v>
      </c>
      <c r="J92" s="104" t="s">
        <v>131</v>
      </c>
      <c r="K92" s="105">
        <v>0</v>
      </c>
      <c r="L92" s="105">
        <v>0</v>
      </c>
      <c r="M92" s="105">
        <v>0</v>
      </c>
      <c r="N92" s="105">
        <v>0</v>
      </c>
      <c r="O92" s="25">
        <f t="shared" si="21"/>
        <v>0</v>
      </c>
      <c r="P92" s="126">
        <v>0</v>
      </c>
      <c r="Q92" s="126">
        <f t="shared" si="22"/>
        <v>0</v>
      </c>
    </row>
    <row r="93" spans="1:48" s="112" customFormat="1" ht="34.200000000000003" x14ac:dyDescent="0.2">
      <c r="A93" s="102"/>
      <c r="B93" s="102"/>
      <c r="C93" s="102"/>
      <c r="D93" s="102"/>
      <c r="E93" s="102"/>
      <c r="F93" s="134"/>
      <c r="G93" s="134"/>
      <c r="H93" s="136" t="s">
        <v>214</v>
      </c>
      <c r="I93" s="103">
        <v>5129</v>
      </c>
      <c r="J93" s="104" t="s">
        <v>132</v>
      </c>
      <c r="K93" s="105">
        <v>0</v>
      </c>
      <c r="L93" s="105">
        <v>0</v>
      </c>
      <c r="M93" s="105">
        <v>0</v>
      </c>
      <c r="N93" s="105">
        <v>0</v>
      </c>
      <c r="O93" s="25">
        <f t="shared" si="21"/>
        <v>0</v>
      </c>
      <c r="P93" s="126">
        <v>0</v>
      </c>
      <c r="Q93" s="126">
        <f t="shared" si="22"/>
        <v>0</v>
      </c>
    </row>
    <row r="94" spans="1:48" s="112" customFormat="1" ht="12" x14ac:dyDescent="0.2">
      <c r="A94" s="102"/>
      <c r="B94" s="102"/>
      <c r="C94" s="102"/>
      <c r="D94" s="102"/>
      <c r="E94" s="102"/>
      <c r="F94" s="134">
        <v>422</v>
      </c>
      <c r="G94" s="134">
        <v>515</v>
      </c>
      <c r="H94" s="136"/>
      <c r="I94" s="94"/>
      <c r="J94" s="111" t="s">
        <v>133</v>
      </c>
      <c r="K94" s="96">
        <f>SUM(K95)</f>
        <v>0</v>
      </c>
      <c r="L94" s="96">
        <f t="shared" ref="L94:N94" si="27">SUM(L95)</f>
        <v>0</v>
      </c>
      <c r="M94" s="96">
        <f t="shared" si="27"/>
        <v>0</v>
      </c>
      <c r="N94" s="96">
        <f t="shared" si="27"/>
        <v>0</v>
      </c>
      <c r="O94" s="96">
        <f t="shared" si="21"/>
        <v>0</v>
      </c>
      <c r="P94" s="125">
        <f>SUM(P95)</f>
        <v>0</v>
      </c>
      <c r="Q94" s="125">
        <f t="shared" si="22"/>
        <v>0</v>
      </c>
    </row>
    <row r="95" spans="1:48" s="112" customFormat="1" ht="12" x14ac:dyDescent="0.2">
      <c r="A95" s="102"/>
      <c r="B95" s="102"/>
      <c r="C95" s="102"/>
      <c r="D95" s="102"/>
      <c r="E95" s="102"/>
      <c r="F95" s="134"/>
      <c r="G95" s="134"/>
      <c r="H95" s="136" t="s">
        <v>220</v>
      </c>
      <c r="I95" s="103" t="s">
        <v>146</v>
      </c>
      <c r="J95" s="104" t="s">
        <v>133</v>
      </c>
      <c r="K95" s="105">
        <v>0</v>
      </c>
      <c r="L95" s="105">
        <v>0</v>
      </c>
      <c r="M95" s="105">
        <v>0</v>
      </c>
      <c r="N95" s="105">
        <v>0</v>
      </c>
      <c r="O95" s="25">
        <f t="shared" si="21"/>
        <v>0</v>
      </c>
      <c r="P95" s="126">
        <v>0</v>
      </c>
      <c r="Q95" s="126">
        <f t="shared" si="22"/>
        <v>0</v>
      </c>
    </row>
    <row r="96" spans="1:48" s="117" customFormat="1" ht="24" x14ac:dyDescent="0.25">
      <c r="A96" s="113"/>
      <c r="B96" s="113"/>
      <c r="C96" s="113"/>
      <c r="D96" s="113"/>
      <c r="E96" s="113" t="s">
        <v>148</v>
      </c>
      <c r="F96" s="135"/>
      <c r="G96" s="135"/>
      <c r="H96" s="137"/>
      <c r="I96" s="114"/>
      <c r="J96" s="115" t="s">
        <v>156</v>
      </c>
      <c r="K96" s="116">
        <f>SUM(K97)</f>
        <v>0</v>
      </c>
      <c r="L96" s="116">
        <f t="shared" ref="L96:N96" si="28">SUM(L97)</f>
        <v>0</v>
      </c>
      <c r="M96" s="116">
        <f t="shared" si="28"/>
        <v>0</v>
      </c>
      <c r="N96" s="116">
        <f t="shared" si="28"/>
        <v>0</v>
      </c>
      <c r="O96" s="116">
        <f t="shared" si="21"/>
        <v>0</v>
      </c>
      <c r="P96" s="116">
        <f>SUM(P97)</f>
        <v>0</v>
      </c>
      <c r="Q96" s="116">
        <f t="shared" si="22"/>
        <v>0</v>
      </c>
      <c r="X96" s="118"/>
      <c r="AH96" s="91"/>
      <c r="AI96" s="92"/>
      <c r="AJ96" s="119"/>
      <c r="AK96" s="119"/>
      <c r="AL96" s="120"/>
      <c r="AM96" s="121"/>
      <c r="AN96" s="121"/>
      <c r="AO96" s="121"/>
      <c r="AP96" s="121"/>
      <c r="AQ96" s="121"/>
      <c r="AR96" s="121"/>
      <c r="AS96" s="121"/>
      <c r="AT96" s="121"/>
      <c r="AU96" s="121"/>
      <c r="AV96" s="119"/>
    </row>
    <row r="97" spans="1:48" s="97" customFormat="1" ht="24" x14ac:dyDescent="0.25">
      <c r="A97" s="93"/>
      <c r="B97" s="93"/>
      <c r="C97" s="93"/>
      <c r="D97" s="93"/>
      <c r="E97" s="93"/>
      <c r="F97" s="134">
        <v>423</v>
      </c>
      <c r="G97" s="134">
        <v>511</v>
      </c>
      <c r="H97" s="136"/>
      <c r="I97" s="94"/>
      <c r="J97" s="95" t="s">
        <v>124</v>
      </c>
      <c r="K97" s="96">
        <f>SUM(K98:K99)</f>
        <v>0</v>
      </c>
      <c r="L97" s="96">
        <f t="shared" ref="L97:N97" si="29">SUM(L98:L99)</f>
        <v>0</v>
      </c>
      <c r="M97" s="96">
        <f t="shared" si="29"/>
        <v>0</v>
      </c>
      <c r="N97" s="122">
        <f t="shared" si="29"/>
        <v>0</v>
      </c>
      <c r="O97" s="24">
        <f t="shared" si="21"/>
        <v>0</v>
      </c>
      <c r="P97" s="127">
        <f>SUM(P98:P99)</f>
        <v>0</v>
      </c>
      <c r="Q97" s="127">
        <f t="shared" si="22"/>
        <v>0</v>
      </c>
      <c r="X97" s="98"/>
      <c r="AH97" s="87"/>
      <c r="AI97" s="88"/>
      <c r="AJ97" s="99"/>
      <c r="AK97" s="99"/>
      <c r="AL97" s="100"/>
      <c r="AM97" s="101"/>
      <c r="AN97" s="101"/>
      <c r="AO97" s="101"/>
      <c r="AP97" s="101"/>
      <c r="AQ97" s="101"/>
      <c r="AR97" s="101"/>
      <c r="AS97" s="101"/>
      <c r="AT97" s="101"/>
      <c r="AU97" s="101"/>
      <c r="AV97" s="99"/>
    </row>
    <row r="98" spans="1:48" s="106" customFormat="1" ht="22.8" x14ac:dyDescent="0.2">
      <c r="A98" s="102"/>
      <c r="B98" s="102"/>
      <c r="C98" s="102"/>
      <c r="D98" s="102"/>
      <c r="E98" s="102"/>
      <c r="F98" s="134"/>
      <c r="G98" s="134"/>
      <c r="H98" s="136" t="s">
        <v>215</v>
      </c>
      <c r="I98" s="103" t="s">
        <v>147</v>
      </c>
      <c r="J98" s="104" t="s">
        <v>125</v>
      </c>
      <c r="K98" s="105">
        <v>0</v>
      </c>
      <c r="L98" s="105">
        <v>0</v>
      </c>
      <c r="M98" s="105">
        <v>0</v>
      </c>
      <c r="N98" s="105">
        <v>0</v>
      </c>
      <c r="O98" s="25">
        <f t="shared" si="21"/>
        <v>0</v>
      </c>
      <c r="P98" s="124">
        <v>0</v>
      </c>
      <c r="Q98" s="124">
        <f t="shared" si="22"/>
        <v>0</v>
      </c>
      <c r="X98" s="107"/>
      <c r="AH98" s="89"/>
      <c r="AI98" s="90"/>
      <c r="AJ98" s="108"/>
      <c r="AK98" s="108"/>
      <c r="AL98" s="109"/>
      <c r="AM98" s="110"/>
      <c r="AN98" s="110"/>
      <c r="AO98" s="110"/>
      <c r="AP98" s="110"/>
      <c r="AQ98" s="110"/>
      <c r="AR98" s="110"/>
      <c r="AS98" s="110"/>
      <c r="AT98" s="110"/>
      <c r="AU98" s="110"/>
      <c r="AV98" s="108"/>
    </row>
    <row r="99" spans="1:48" s="106" customFormat="1" ht="12" x14ac:dyDescent="0.2">
      <c r="A99" s="102"/>
      <c r="B99" s="102"/>
      <c r="C99" s="102"/>
      <c r="D99" s="102"/>
      <c r="E99" s="102"/>
      <c r="F99" s="134"/>
      <c r="G99" s="134"/>
      <c r="H99" s="136" t="s">
        <v>216</v>
      </c>
      <c r="I99" s="103">
        <v>5114</v>
      </c>
      <c r="J99" s="104" t="s">
        <v>126</v>
      </c>
      <c r="K99" s="105">
        <v>0</v>
      </c>
      <c r="L99" s="105">
        <v>0</v>
      </c>
      <c r="M99" s="105">
        <v>0</v>
      </c>
      <c r="N99" s="105">
        <v>0</v>
      </c>
      <c r="O99" s="25">
        <f t="shared" si="21"/>
        <v>0</v>
      </c>
      <c r="P99" s="124">
        <v>0</v>
      </c>
      <c r="Q99" s="124">
        <f t="shared" si="22"/>
        <v>0</v>
      </c>
      <c r="X99" s="107"/>
      <c r="AH99" s="89"/>
      <c r="AI99" s="90"/>
      <c r="AJ99" s="108"/>
      <c r="AK99" s="108"/>
      <c r="AL99" s="109"/>
      <c r="AM99" s="110"/>
      <c r="AN99" s="110"/>
      <c r="AO99" s="110"/>
      <c r="AP99" s="110"/>
      <c r="AQ99" s="110"/>
      <c r="AR99" s="110"/>
      <c r="AS99" s="110"/>
      <c r="AT99" s="110"/>
      <c r="AU99" s="110"/>
      <c r="AV99" s="108"/>
    </row>
    <row r="100" spans="1:48" s="117" customFormat="1" ht="24" x14ac:dyDescent="0.25">
      <c r="A100" s="113"/>
      <c r="B100" s="113"/>
      <c r="C100" s="113"/>
      <c r="D100" s="113"/>
      <c r="E100" s="113" t="s">
        <v>150</v>
      </c>
      <c r="F100" s="135"/>
      <c r="G100" s="135"/>
      <c r="H100" s="137"/>
      <c r="I100" s="114"/>
      <c r="J100" s="115" t="s">
        <v>149</v>
      </c>
      <c r="K100" s="116">
        <f>SUM(K101)</f>
        <v>0</v>
      </c>
      <c r="L100" s="116">
        <f t="shared" ref="L100:N100" si="30">SUM(L101)</f>
        <v>0</v>
      </c>
      <c r="M100" s="116">
        <f t="shared" si="30"/>
        <v>0</v>
      </c>
      <c r="N100" s="116">
        <f t="shared" si="30"/>
        <v>0</v>
      </c>
      <c r="O100" s="116">
        <f t="shared" si="21"/>
        <v>0</v>
      </c>
      <c r="P100" s="116">
        <f>SUM(P101)</f>
        <v>0</v>
      </c>
      <c r="Q100" s="116">
        <f t="shared" si="22"/>
        <v>0</v>
      </c>
      <c r="X100" s="118"/>
      <c r="AH100" s="91"/>
      <c r="AI100" s="92"/>
      <c r="AJ100" s="119"/>
      <c r="AK100" s="119"/>
      <c r="AL100" s="120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19"/>
    </row>
    <row r="101" spans="1:48" s="97" customFormat="1" ht="24" x14ac:dyDescent="0.25">
      <c r="A101" s="93"/>
      <c r="B101" s="93"/>
      <c r="C101" s="93"/>
      <c r="D101" s="93"/>
      <c r="E101" s="93"/>
      <c r="F101" s="134">
        <v>424</v>
      </c>
      <c r="G101" s="134">
        <v>511</v>
      </c>
      <c r="H101" s="136"/>
      <c r="I101" s="94"/>
      <c r="J101" s="95" t="s">
        <v>124</v>
      </c>
      <c r="K101" s="96">
        <f>SUM(K102:K103)</f>
        <v>0</v>
      </c>
      <c r="L101" s="96">
        <f t="shared" ref="L101:N101" si="31">SUM(L102:L103)</f>
        <v>0</v>
      </c>
      <c r="M101" s="96">
        <f t="shared" si="31"/>
        <v>0</v>
      </c>
      <c r="N101" s="122">
        <f t="shared" si="31"/>
        <v>0</v>
      </c>
      <c r="O101" s="24">
        <f t="shared" si="21"/>
        <v>0</v>
      </c>
      <c r="P101" s="127">
        <f>SUM(P102:P103)</f>
        <v>0</v>
      </c>
      <c r="Q101" s="127">
        <f t="shared" si="22"/>
        <v>0</v>
      </c>
      <c r="X101" s="98"/>
      <c r="AH101" s="87"/>
      <c r="AI101" s="88"/>
      <c r="AJ101" s="99"/>
      <c r="AK101" s="99"/>
      <c r="AL101" s="100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99"/>
    </row>
    <row r="102" spans="1:48" s="106" customFormat="1" ht="22.8" x14ac:dyDescent="0.2">
      <c r="A102" s="102"/>
      <c r="B102" s="102"/>
      <c r="C102" s="102"/>
      <c r="D102" s="102"/>
      <c r="E102" s="102"/>
      <c r="F102" s="134"/>
      <c r="G102" s="134"/>
      <c r="H102" s="136" t="s">
        <v>217</v>
      </c>
      <c r="I102" s="103" t="s">
        <v>147</v>
      </c>
      <c r="J102" s="104" t="s">
        <v>125</v>
      </c>
      <c r="K102" s="105">
        <v>0</v>
      </c>
      <c r="L102" s="105">
        <v>0</v>
      </c>
      <c r="M102" s="105">
        <v>0</v>
      </c>
      <c r="N102" s="105">
        <v>0</v>
      </c>
      <c r="O102" s="25">
        <f t="shared" si="21"/>
        <v>0</v>
      </c>
      <c r="P102" s="124">
        <v>0</v>
      </c>
      <c r="Q102" s="124">
        <f t="shared" si="22"/>
        <v>0</v>
      </c>
      <c r="X102" s="107"/>
      <c r="AH102" s="89"/>
      <c r="AI102" s="90"/>
      <c r="AJ102" s="108"/>
      <c r="AK102" s="108"/>
      <c r="AL102" s="109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08"/>
    </row>
    <row r="103" spans="1:48" s="106" customFormat="1" ht="12" x14ac:dyDescent="0.2">
      <c r="A103" s="102"/>
      <c r="B103" s="102"/>
      <c r="C103" s="102"/>
      <c r="D103" s="102"/>
      <c r="E103" s="102"/>
      <c r="F103" s="134"/>
      <c r="G103" s="134"/>
      <c r="H103" s="136" t="s">
        <v>218</v>
      </c>
      <c r="I103" s="103">
        <v>5114</v>
      </c>
      <c r="J103" s="104" t="s">
        <v>126</v>
      </c>
      <c r="K103" s="105">
        <v>0</v>
      </c>
      <c r="L103" s="105">
        <v>0</v>
      </c>
      <c r="M103" s="105">
        <v>0</v>
      </c>
      <c r="N103" s="105">
        <v>0</v>
      </c>
      <c r="O103" s="25">
        <f t="shared" si="21"/>
        <v>0</v>
      </c>
      <c r="P103" s="124">
        <v>0</v>
      </c>
      <c r="Q103" s="124">
        <f t="shared" si="22"/>
        <v>0</v>
      </c>
      <c r="X103" s="107"/>
      <c r="AH103" s="89"/>
      <c r="AI103" s="90"/>
      <c r="AJ103" s="108"/>
      <c r="AK103" s="108"/>
      <c r="AL103" s="109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08"/>
    </row>
    <row r="104" spans="1:48" s="117" customFormat="1" ht="24" x14ac:dyDescent="0.25">
      <c r="A104" s="113"/>
      <c r="B104" s="113"/>
      <c r="C104" s="113"/>
      <c r="D104" s="113"/>
      <c r="E104" s="113" t="s">
        <v>157</v>
      </c>
      <c r="F104" s="135"/>
      <c r="G104" s="135"/>
      <c r="H104" s="137"/>
      <c r="I104" s="114"/>
      <c r="J104" s="115" t="s">
        <v>158</v>
      </c>
      <c r="K104" s="116">
        <f>SUM(K105)</f>
        <v>0</v>
      </c>
      <c r="L104" s="116">
        <f t="shared" ref="L104:N105" si="32">SUM(L105)</f>
        <v>0</v>
      </c>
      <c r="M104" s="116">
        <f t="shared" si="32"/>
        <v>0</v>
      </c>
      <c r="N104" s="116">
        <f t="shared" si="32"/>
        <v>0</v>
      </c>
      <c r="O104" s="116">
        <f t="shared" si="21"/>
        <v>0</v>
      </c>
      <c r="P104" s="116">
        <f>SUM(P105)</f>
        <v>0</v>
      </c>
      <c r="Q104" s="116">
        <f t="shared" si="22"/>
        <v>0</v>
      </c>
      <c r="X104" s="118"/>
      <c r="AH104" s="91"/>
      <c r="AI104" s="92"/>
      <c r="AJ104" s="119"/>
      <c r="AK104" s="119"/>
      <c r="AL104" s="120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19"/>
    </row>
    <row r="105" spans="1:48" s="97" customFormat="1" ht="24" x14ac:dyDescent="0.25">
      <c r="A105" s="93"/>
      <c r="B105" s="93"/>
      <c r="C105" s="93"/>
      <c r="D105" s="93"/>
      <c r="E105" s="93"/>
      <c r="F105" s="134">
        <v>425</v>
      </c>
      <c r="G105" s="134">
        <v>511</v>
      </c>
      <c r="H105" s="136"/>
      <c r="I105" s="94"/>
      <c r="J105" s="95" t="s">
        <v>124</v>
      </c>
      <c r="K105" s="96">
        <f>SUM(K106)</f>
        <v>0</v>
      </c>
      <c r="L105" s="96">
        <f t="shared" si="32"/>
        <v>0</v>
      </c>
      <c r="M105" s="96">
        <f t="shared" si="32"/>
        <v>0</v>
      </c>
      <c r="N105" s="122">
        <f t="shared" si="32"/>
        <v>0</v>
      </c>
      <c r="O105" s="24">
        <f t="shared" si="21"/>
        <v>0</v>
      </c>
      <c r="P105" s="127">
        <f>SUM(P106)</f>
        <v>0</v>
      </c>
      <c r="Q105" s="127">
        <f t="shared" si="22"/>
        <v>0</v>
      </c>
      <c r="X105" s="98"/>
      <c r="AH105" s="87"/>
      <c r="AI105" s="88"/>
      <c r="AJ105" s="99"/>
      <c r="AK105" s="99"/>
      <c r="AL105" s="100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99"/>
    </row>
    <row r="106" spans="1:48" s="106" customFormat="1" ht="22.8" x14ac:dyDescent="0.2">
      <c r="A106" s="102"/>
      <c r="B106" s="102"/>
      <c r="C106" s="102"/>
      <c r="D106" s="102"/>
      <c r="E106" s="102"/>
      <c r="F106" s="134"/>
      <c r="G106" s="134"/>
      <c r="H106" s="102" t="s">
        <v>219</v>
      </c>
      <c r="I106" s="103" t="s">
        <v>147</v>
      </c>
      <c r="J106" s="104" t="s">
        <v>125</v>
      </c>
      <c r="K106" s="105">
        <v>0</v>
      </c>
      <c r="L106" s="105">
        <v>0</v>
      </c>
      <c r="M106" s="105">
        <v>0</v>
      </c>
      <c r="N106" s="105">
        <v>0</v>
      </c>
      <c r="O106" s="25">
        <f t="shared" si="21"/>
        <v>0</v>
      </c>
      <c r="P106" s="124">
        <v>0</v>
      </c>
      <c r="Q106" s="124">
        <f t="shared" si="22"/>
        <v>0</v>
      </c>
      <c r="X106" s="107"/>
      <c r="AH106" s="89"/>
      <c r="AI106" s="90"/>
      <c r="AJ106" s="108"/>
      <c r="AK106" s="108"/>
      <c r="AL106" s="109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08"/>
    </row>
    <row r="108" spans="1:48" x14ac:dyDescent="0.3">
      <c r="K108" s="150" t="s">
        <v>224</v>
      </c>
      <c r="L108" s="150"/>
      <c r="M108" s="150"/>
      <c r="N108" s="150"/>
      <c r="O108" s="150"/>
      <c r="P108" s="150"/>
      <c r="Q108" s="150"/>
    </row>
    <row r="110" spans="1:48" s="81" customFormat="1" ht="13.8" x14ac:dyDescent="0.25"/>
    <row r="111" spans="1:48" x14ac:dyDescent="0.3">
      <c r="N111" s="138"/>
      <c r="O111" s="138"/>
      <c r="P111" s="138"/>
    </row>
    <row r="112" spans="1:48" x14ac:dyDescent="0.3">
      <c r="N112" s="81"/>
      <c r="O112" s="81"/>
      <c r="P112" s="81"/>
    </row>
    <row r="113" spans="14:16" x14ac:dyDescent="0.3">
      <c r="N113" s="149" t="s">
        <v>223</v>
      </c>
      <c r="O113" s="149"/>
      <c r="P113" s="149"/>
    </row>
  </sheetData>
  <mergeCells count="27">
    <mergeCell ref="N113:P113"/>
    <mergeCell ref="K108:Q108"/>
    <mergeCell ref="A1:J1"/>
    <mergeCell ref="A4:Q4"/>
    <mergeCell ref="A6:Q6"/>
    <mergeCell ref="A7:Q7"/>
    <mergeCell ref="A8:Q8"/>
    <mergeCell ref="A10:Q10"/>
    <mergeCell ref="Q11:Q12"/>
    <mergeCell ref="A2:Q2"/>
    <mergeCell ref="A5:Q5"/>
    <mergeCell ref="A11:A12"/>
    <mergeCell ref="B11:B12"/>
    <mergeCell ref="C11:C12"/>
    <mergeCell ref="D11:D12"/>
    <mergeCell ref="E11:E12"/>
    <mergeCell ref="F11:F12"/>
    <mergeCell ref="G11:G12"/>
    <mergeCell ref="H11:H12"/>
    <mergeCell ref="J11:J12"/>
    <mergeCell ref="K11:K12"/>
    <mergeCell ref="I11:I12"/>
    <mergeCell ref="N11:N12"/>
    <mergeCell ref="O11:O12"/>
    <mergeCell ref="P11:P12"/>
    <mergeCell ref="L11:L12"/>
    <mergeCell ref="M11:M12"/>
  </mergeCells>
  <dataValidations count="1">
    <dataValidation type="list" allowBlank="1" showInputMessage="1" showErrorMessage="1" sqref="D11:H11">
      <formula1>funkcija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STERIJA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Milan</cp:lastModifiedBy>
  <cp:lastPrinted>2019-01-18T08:12:16Z</cp:lastPrinted>
  <dcterms:created xsi:type="dcterms:W3CDTF">2018-05-28T12:56:18Z</dcterms:created>
  <dcterms:modified xsi:type="dcterms:W3CDTF">2019-01-18T08:16:33Z</dcterms:modified>
</cp:coreProperties>
</file>